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ラリー部会HP2019\"/>
    </mc:Choice>
  </mc:AlternateContent>
  <xr:revisionPtr revIDLastSave="0" documentId="8_{D87DBDF9-6183-4A18-87AE-1AD813DE35A4}" xr6:coauthVersionLast="47" xr6:coauthVersionMax="47" xr10:uidLastSave="{00000000-0000-0000-0000-000000000000}"/>
  <workbookProtection workbookAlgorithmName="SHA-512" workbookHashValue="xB3stIznBC8SvIQVsYQ8i5gTAdoE8U5TCSAUJkjFsXXd6Cwr8xYQJN5usQOEv08ZP34EBA8fZHwmAeC4t8HCsQ==" workbookSaltValue="70fF1bzN/nVP3q2a+hce0Q==" workbookSpinCount="100000" lockStructure="1"/>
  <bookViews>
    <workbookView xWindow="1215" yWindow="870" windowWidth="26070" windowHeight="14805" xr2:uid="{00000000-000D-0000-FFFF-FFFF00000000}"/>
  </bookViews>
  <sheets>
    <sheet name="参加費用計算明細書" sheetId="4" r:id="rId1"/>
    <sheet name="事務局使用欄" sheetId="5" r:id="rId2"/>
  </sheets>
  <definedNames>
    <definedName name="JMRC東北">事務局使用欄!$E$8:$E$40</definedName>
    <definedName name="_xlnm.Print_Area" localSheetId="0">参加費用計算明細書!$A$1:$AL$53</definedName>
    <definedName name="対象競技会">事務局使用欄!$J$8:$J$15</definedName>
  </definedNames>
  <calcPr calcId="181029"/>
</workbook>
</file>

<file path=xl/calcChain.xml><?xml version="1.0" encoding="utf-8"?>
<calcChain xmlns="http://schemas.openxmlformats.org/spreadsheetml/2006/main">
  <c r="Z18" i="4" l="1"/>
  <c r="Z16" i="4"/>
  <c r="G4" i="5" s="1"/>
  <c r="AJ4" i="5"/>
  <c r="AH4" i="5"/>
  <c r="AG4" i="5"/>
  <c r="AF4" i="5"/>
  <c r="AD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H4" i="5"/>
  <c r="F4" i="5"/>
  <c r="E4" i="5"/>
  <c r="D4" i="5"/>
  <c r="C4" i="5"/>
  <c r="B4" i="5"/>
  <c r="L28" i="4"/>
  <c r="L23" i="4"/>
  <c r="E42" i="4"/>
  <c r="Z40" i="4"/>
  <c r="AE4" i="5" s="1"/>
  <c r="Q40" i="4"/>
  <c r="Q37" i="4"/>
  <c r="T37" i="4"/>
  <c r="AB4" i="5" s="1"/>
  <c r="Y35" i="4"/>
  <c r="O19" i="4"/>
  <c r="Z37" i="4" l="1"/>
  <c r="AC4" i="5" s="1"/>
  <c r="I4" i="5"/>
  <c r="Z44" i="4" l="1"/>
  <c r="AI4" i="5" s="1"/>
</calcChain>
</file>

<file path=xl/sharedStrings.xml><?xml version="1.0" encoding="utf-8"?>
<sst xmlns="http://schemas.openxmlformats.org/spreadsheetml/2006/main" count="197" uniqueCount="131">
  <si>
    <t>大会名</t>
    <rPh sb="0" eb="3">
      <t>タイカイメイ</t>
    </rPh>
    <phoneticPr fontId="2"/>
  </si>
  <si>
    <t>ドライバー氏名</t>
    <rPh sb="5" eb="7">
      <t>シメイ</t>
    </rPh>
    <phoneticPr fontId="2"/>
  </si>
  <si>
    <t>コ・ドライバー氏名</t>
    <rPh sb="7" eb="9">
      <t>シメイ</t>
    </rPh>
    <phoneticPr fontId="2"/>
  </si>
  <si>
    <t>JMRC東北ラリー見舞金</t>
    <rPh sb="4" eb="6">
      <t>トウホク</t>
    </rPh>
    <rPh sb="9" eb="12">
      <t>ミマイキン</t>
    </rPh>
    <phoneticPr fontId="2"/>
  </si>
  <si>
    <t>領収書</t>
    <rPh sb="0" eb="3">
      <t>リョウシュウショ</t>
    </rPh>
    <phoneticPr fontId="2"/>
  </si>
  <si>
    <t>領収書の宛名</t>
    <phoneticPr fontId="2"/>
  </si>
  <si>
    <t>連絡事項</t>
    <rPh sb="0" eb="4">
      <t>レンラクジコウ</t>
    </rPh>
    <phoneticPr fontId="2"/>
  </si>
  <si>
    <t>事務局使用欄</t>
    <rPh sb="0" eb="3">
      <t>ジムキョク</t>
    </rPh>
    <rPh sb="3" eb="5">
      <t>シヨウ</t>
    </rPh>
    <rPh sb="5" eb="6">
      <t>ラン</t>
    </rPh>
    <phoneticPr fontId="2"/>
  </si>
  <si>
    <t>受付日</t>
    <rPh sb="0" eb="3">
      <t>ウケツケビ</t>
    </rPh>
    <phoneticPr fontId="2"/>
  </si>
  <si>
    <t>費用確認</t>
    <rPh sb="0" eb="4">
      <t>ヒヨウカクニン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</si>
  <si>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</si>
  <si>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</si>
  <si>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受付No.</t>
    <rPh sb="0" eb="2">
      <t>ウケツケ</t>
    </rPh>
    <phoneticPr fontId="2"/>
  </si>
  <si>
    <t>チーム名</t>
    <rPh sb="3" eb="4">
      <t>メイ</t>
    </rPh>
    <phoneticPr fontId="2"/>
  </si>
  <si>
    <t>費用計算（振込）明細</t>
    <rPh sb="0" eb="4">
      <t>ヒヨウケイサン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</si>
  <si>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</si>
  <si>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</si>
  <si>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着金確認</t>
    <rPh sb="0" eb="2">
      <t>チャッキン</t>
    </rPh>
    <rPh sb="2" eb="4">
      <t>カクニン</t>
    </rPh>
    <phoneticPr fontId="2"/>
  </si>
  <si>
    <t>（各大会の特別規則書参照）</t>
    <rPh sb="1" eb="4">
      <t>カクタイカイ</t>
    </rPh>
    <rPh sb="5" eb="10">
      <t>トクベツキソクショ</t>
    </rPh>
    <rPh sb="10" eb="12">
      <t>サンショウ</t>
    </rPh>
    <phoneticPr fontId="2"/>
  </si>
  <si>
    <t>競技参加料</t>
    <rPh sb="0" eb="2">
      <t>キョウギ</t>
    </rPh>
    <rPh sb="2" eb="4">
      <t>サンカ</t>
    </rPh>
    <rPh sb="4" eb="5">
      <t>リョウ</t>
    </rPh>
    <phoneticPr fontId="2"/>
  </si>
  <si>
    <t>サービスカー登録料／サービス員登録料</t>
    <rPh sb="6" eb="9">
      <t>トウロクリョウ</t>
    </rPh>
    <rPh sb="14" eb="15">
      <t>イン</t>
    </rPh>
    <rPh sb="15" eb="18">
      <t>トウロクリョウ</t>
    </rPh>
    <phoneticPr fontId="2"/>
  </si>
  <si>
    <t>振込
予定日</t>
    <rPh sb="0" eb="2">
      <t>フリコミ</t>
    </rPh>
    <rPh sb="3" eb="6">
      <t>ヨテイビ</t>
    </rPh>
    <phoneticPr fontId="2"/>
  </si>
  <si>
    <t>ドライバー</t>
    <phoneticPr fontId="2"/>
  </si>
  <si>
    <t>コ・ドライバー</t>
    <phoneticPr fontId="2"/>
  </si>
  <si>
    <t>円</t>
    <rPh sb="0" eb="1">
      <t>エン</t>
    </rPh>
    <phoneticPr fontId="2"/>
  </si>
  <si>
    <t>JMRC東北共済会</t>
    <rPh sb="4" eb="6">
      <t>トウホク</t>
    </rPh>
    <rPh sb="6" eb="9">
      <t>キョウサイカイ</t>
    </rPh>
    <phoneticPr fontId="2"/>
  </si>
  <si>
    <t>以下の項目をもれなく</t>
    <rPh sb="0" eb="2">
      <t>イカ</t>
    </rPh>
    <rPh sb="3" eb="5">
      <t>コウモク</t>
    </rPh>
    <phoneticPr fontId="2"/>
  </si>
  <si>
    <t>ご記入ください。</t>
    <rPh sb="1" eb="3">
      <t>キニュウ</t>
    </rPh>
    <phoneticPr fontId="2"/>
  </si>
  <si>
    <t>／1台</t>
    <rPh sb="2" eb="3">
      <t>ダイ</t>
    </rPh>
    <phoneticPr fontId="2"/>
  </si>
  <si>
    <t>合計</t>
    <rPh sb="0" eb="2">
      <t>ゴウケイ</t>
    </rPh>
    <phoneticPr fontId="2"/>
  </si>
  <si>
    <t>⇒</t>
    <phoneticPr fontId="2"/>
  </si>
  <si>
    <t>※今回は感染予防のため、1クルーにつき「サービスカー1台＋サービス員1名」としています。</t>
    <rPh sb="1" eb="3">
      <t>コンカイ</t>
    </rPh>
    <rPh sb="4" eb="6">
      <t>カンセン</t>
    </rPh>
    <rPh sb="6" eb="8">
      <t>ヨボウ</t>
    </rPh>
    <rPh sb="27" eb="28">
      <t>ダイ</t>
    </rPh>
    <rPh sb="33" eb="34">
      <t>イン</t>
    </rPh>
    <rPh sb="35" eb="36">
      <t>メイ</t>
    </rPh>
    <phoneticPr fontId="2"/>
  </si>
  <si>
    <t>〇</t>
    <phoneticPr fontId="2"/>
  </si>
  <si>
    <t>名</t>
    <rPh sb="0" eb="1">
      <t>メイ</t>
    </rPh>
    <phoneticPr fontId="6"/>
  </si>
  <si>
    <t>×</t>
    <phoneticPr fontId="6"/>
  </si>
  <si>
    <r>
      <rPr>
        <sz val="8"/>
        <color indexed="8"/>
        <rFont val="游ゴシック"/>
        <family val="3"/>
        <charset val="128"/>
      </rPr>
      <t xml:space="preserve">オフィシャル使用欄
</t>
    </r>
    <r>
      <rPr>
        <sz val="11"/>
        <color theme="1"/>
        <rFont val="游ゴシック"/>
        <family val="3"/>
        <charset val="128"/>
        <scheme val="minor"/>
      </rPr>
      <t xml:space="preserve">Car No.
</t>
    </r>
    <phoneticPr fontId="2"/>
  </si>
  <si>
    <t>共済会加入済の方は加入者証（白地に紫の印刷）をオーガナイザーへ呈示してください。</t>
    <rPh sb="0" eb="3">
      <t>キョウサイカイ</t>
    </rPh>
    <rPh sb="3" eb="5">
      <t>カニュウ</t>
    </rPh>
    <rPh sb="5" eb="6">
      <t>スミ</t>
    </rPh>
    <rPh sb="7" eb="8">
      <t>カタ</t>
    </rPh>
    <rPh sb="9" eb="11">
      <t>カニュウ</t>
    </rPh>
    <rPh sb="11" eb="12">
      <t>シャ</t>
    </rPh>
    <rPh sb="12" eb="13">
      <t>ショウ</t>
    </rPh>
    <rPh sb="14" eb="16">
      <t>シロジ</t>
    </rPh>
    <rPh sb="17" eb="18">
      <t>ムラサキ</t>
    </rPh>
    <rPh sb="19" eb="21">
      <t>インサツ</t>
    </rPh>
    <rPh sb="31" eb="33">
      <t>テイジ</t>
    </rPh>
    <phoneticPr fontId="2"/>
  </si>
  <si>
    <t>参加申込明細書</t>
    <rPh sb="0" eb="2">
      <t>サンカ</t>
    </rPh>
    <rPh sb="2" eb="4">
      <t>モウシコミ</t>
    </rPh>
    <rPh sb="4" eb="6">
      <t>メイサイ</t>
    </rPh>
    <phoneticPr fontId="2"/>
  </si>
  <si>
    <t>☑</t>
    <phoneticPr fontId="2"/>
  </si>
  <si>
    <t>□</t>
  </si>
  <si>
    <t>□</t>
    <phoneticPr fontId="2"/>
  </si>
  <si>
    <t>モータースポーツクラブあきた</t>
  </si>
  <si>
    <t>どんぐりスポーツカークラブ秋田</t>
  </si>
  <si>
    <t>ラリーチーム グランドプロジェクト</t>
  </si>
  <si>
    <t>コルトモータースポーツクラブ仙台</t>
  </si>
  <si>
    <t>オートスポーツクラブ津軽</t>
  </si>
  <si>
    <t>スポーツカークラブベルナール青森</t>
  </si>
  <si>
    <t>モータースポーツクラブ十和田</t>
  </si>
  <si>
    <t>モータースポーツクラブはちのへ</t>
  </si>
  <si>
    <t>オートスポーツフィットクルー</t>
  </si>
  <si>
    <t>モータースポーツクラブ浅虫</t>
  </si>
  <si>
    <t>みちのくレーシングクラブ、スポーツ</t>
  </si>
  <si>
    <t>コルトモータースポーツクラブ岩手</t>
  </si>
  <si>
    <t>チーム風鈴</t>
  </si>
  <si>
    <t>プライズモータースポーツ</t>
  </si>
  <si>
    <t>ブレストモータースポーツ</t>
  </si>
  <si>
    <t>チームケーオーエス</t>
  </si>
  <si>
    <t>レーシングチームナカノ</t>
  </si>
  <si>
    <t>ラリーチームみそっかす</t>
  </si>
  <si>
    <t>たろんぺレーシング秋田</t>
  </si>
  <si>
    <t>奥州ビクトリーサークルクラブ</t>
  </si>
  <si>
    <t>菅生スポーツクラブ</t>
  </si>
  <si>
    <t>アクロスレーシングチーム</t>
  </si>
  <si>
    <t>チーム・エフ</t>
  </si>
  <si>
    <t>にっかわクラブ</t>
  </si>
  <si>
    <t>チームコバルト</t>
  </si>
  <si>
    <t>モータースポーツクラブアヤベ</t>
  </si>
  <si>
    <t>レーシングプロジェクトストレート１００</t>
  </si>
  <si>
    <t>AUBE 73 RACING</t>
  </si>
  <si>
    <t>コルトモータースポーツクラブ福島</t>
  </si>
  <si>
    <t>エスアイエフ</t>
  </si>
  <si>
    <t>参加費</t>
    <rPh sb="0" eb="3">
      <t>サンカヒ</t>
    </rPh>
    <phoneticPr fontId="6"/>
  </si>
  <si>
    <t>サービスカー</t>
    <phoneticPr fontId="6"/>
  </si>
  <si>
    <t>共済会</t>
    <rPh sb="0" eb="3">
      <t>キョウサイカイ</t>
    </rPh>
    <phoneticPr fontId="6"/>
  </si>
  <si>
    <t>見舞金</t>
    <rPh sb="0" eb="3">
      <t>ミマイキン</t>
    </rPh>
    <phoneticPr fontId="6"/>
  </si>
  <si>
    <t>JMRC東北シリーズのポイントを希望する場合</t>
    <rPh sb="4" eb="6">
      <t>トウホク</t>
    </rPh>
    <rPh sb="16" eb="18">
      <t>キボウ</t>
    </rPh>
    <rPh sb="20" eb="22">
      <t>バアイ</t>
    </rPh>
    <phoneticPr fontId="2"/>
  </si>
  <si>
    <t>登録するサービス車両数</t>
    <rPh sb="0" eb="2">
      <t>トウロク</t>
    </rPh>
    <rPh sb="8" eb="11">
      <t>シャリョウスウ</t>
    </rPh>
    <phoneticPr fontId="6"/>
  </si>
  <si>
    <t>台</t>
    <rPh sb="0" eb="1">
      <t>ダイ</t>
    </rPh>
    <phoneticPr fontId="6"/>
  </si>
  <si>
    <t>所属クラブ(JMRC東北加盟)を選択</t>
    <rPh sb="0" eb="2">
      <t>ショゾク</t>
    </rPh>
    <rPh sb="10" eb="12">
      <t>トウホク</t>
    </rPh>
    <rPh sb="12" eb="14">
      <t>カメイ</t>
    </rPh>
    <rPh sb="16" eb="18">
      <t>センタク</t>
    </rPh>
    <phoneticPr fontId="6"/>
  </si>
  <si>
    <t>今回主催のクラブへ所属希望</t>
    <rPh sb="2" eb="4">
      <t>シュサイ</t>
    </rPh>
    <rPh sb="9" eb="11">
      <t>ショゾク</t>
    </rPh>
    <rPh sb="11" eb="13">
      <t>キボウ</t>
    </rPh>
    <phoneticPr fontId="2"/>
  </si>
  <si>
    <r>
      <rPr>
        <u/>
        <sz val="11"/>
        <color indexed="8"/>
        <rFont val="游ゴシック"/>
        <family val="3"/>
        <charset val="128"/>
      </rPr>
      <t>ラリー見舞金利用の場合</t>
    </r>
    <r>
      <rPr>
        <sz val="11"/>
        <color theme="1"/>
        <rFont val="游ゴシック"/>
        <family val="3"/>
        <charset val="128"/>
        <scheme val="minor"/>
      </rPr>
      <t>、</t>
    </r>
    <r>
      <rPr>
        <u/>
        <sz val="11"/>
        <color indexed="8"/>
        <rFont val="游ゴシック"/>
        <family val="3"/>
        <charset val="128"/>
      </rPr>
      <t>ドライバーは共済会加入必須</t>
    </r>
    <r>
      <rPr>
        <sz val="11"/>
        <color theme="1"/>
        <rFont val="游ゴシック"/>
        <family val="3"/>
        <charset val="128"/>
        <scheme val="minor"/>
      </rPr>
      <t>となります。</t>
    </r>
    <rPh sb="3" eb="6">
      <t>ミマイキン</t>
    </rPh>
    <rPh sb="6" eb="8">
      <t>リヨウ</t>
    </rPh>
    <rPh sb="9" eb="11">
      <t>バアイ</t>
    </rPh>
    <rPh sb="18" eb="21">
      <t>キョウサイカイ</t>
    </rPh>
    <rPh sb="21" eb="25">
      <t>カニュウヒッス</t>
    </rPh>
    <phoneticPr fontId="2"/>
  </si>
  <si>
    <t>不要</t>
    <phoneticPr fontId="2"/>
  </si>
  <si>
    <t>加入済</t>
    <rPh sb="0" eb="2">
      <t>カニュウ</t>
    </rPh>
    <rPh sb="2" eb="3">
      <t>ズミ</t>
    </rPh>
    <phoneticPr fontId="2"/>
  </si>
  <si>
    <t>加入希望</t>
    <rPh sb="0" eb="4">
      <t>カニュウキボウ</t>
    </rPh>
    <phoneticPr fontId="2"/>
  </si>
  <si>
    <t>ドライバーがJMRC東北加盟クラブ員かつJMRC東北共済の加入が必要になります</t>
    <rPh sb="12" eb="14">
      <t>カメイ</t>
    </rPh>
    <rPh sb="17" eb="18">
      <t>イン</t>
    </rPh>
    <rPh sb="32" eb="34">
      <t>ヒツヨウ</t>
    </rPh>
    <phoneticPr fontId="6"/>
  </si>
  <si>
    <t>部分は必要事項を入力する</t>
    <rPh sb="0" eb="2">
      <t>ブブン</t>
    </rPh>
    <rPh sb="3" eb="5">
      <t>ヒツヨウ</t>
    </rPh>
    <rPh sb="5" eb="7">
      <t>ジコウ</t>
    </rPh>
    <rPh sb="8" eb="10">
      <t>ニュウリョク</t>
    </rPh>
    <phoneticPr fontId="6"/>
  </si>
  <si>
    <t>JMRC東北シリーズのポイントを希望する場合 (JMRC東北登録クラブ員限定)</t>
    <rPh sb="4" eb="6">
      <t>トウホク</t>
    </rPh>
    <rPh sb="16" eb="18">
      <t>キボウ</t>
    </rPh>
    <rPh sb="20" eb="22">
      <t>バアイ</t>
    </rPh>
    <rPh sb="28" eb="30">
      <t>トウホク</t>
    </rPh>
    <rPh sb="30" eb="32">
      <t>トウロク</t>
    </rPh>
    <rPh sb="35" eb="36">
      <t>イン</t>
    </rPh>
    <rPh sb="36" eb="38">
      <t>ゲンテイ</t>
    </rPh>
    <phoneticPr fontId="2"/>
  </si>
  <si>
    <t>必要</t>
    <rPh sb="0" eb="2">
      <t>ヒツヨウ</t>
    </rPh>
    <phoneticPr fontId="6"/>
  </si>
  <si>
    <t>不要</t>
    <rPh sb="0" eb="2">
      <t>フヨウ</t>
    </rPh>
    <phoneticPr fontId="6"/>
  </si>
  <si>
    <t>金額(単価)</t>
    <rPh sb="0" eb="2">
      <t>キンガク</t>
    </rPh>
    <rPh sb="3" eb="5">
      <t>タンカ</t>
    </rPh>
    <phoneticPr fontId="6"/>
  </si>
  <si>
    <t>許容申込数</t>
    <rPh sb="0" eb="2">
      <t>キョヨウ</t>
    </rPh>
    <rPh sb="2" eb="4">
      <t>モウシコミ</t>
    </rPh>
    <rPh sb="4" eb="5">
      <t>スウ</t>
    </rPh>
    <phoneticPr fontId="6"/>
  </si>
  <si>
    <t>対象競技会</t>
    <rPh sb="0" eb="2">
      <t>タイショウ</t>
    </rPh>
    <rPh sb="2" eb="5">
      <t>キョウギカイ</t>
    </rPh>
    <phoneticPr fontId="6"/>
  </si>
  <si>
    <t>JMRC東北加盟クラブ</t>
    <rPh sb="4" eb="6">
      <t>トウホク</t>
    </rPh>
    <rPh sb="6" eb="8">
      <t>カメイ</t>
    </rPh>
    <phoneticPr fontId="6"/>
  </si>
  <si>
    <t>その他のクラブ=JMRC東北未加盟（</t>
    <rPh sb="2" eb="3">
      <t>タ</t>
    </rPh>
    <rPh sb="12" eb="14">
      <t>トウホク</t>
    </rPh>
    <rPh sb="14" eb="17">
      <t>ミカメイ</t>
    </rPh>
    <phoneticPr fontId="2"/>
  </si>
  <si>
    <t>-</t>
    <phoneticPr fontId="6"/>
  </si>
  <si>
    <t>JMRC東北へ個人加盟済</t>
    <rPh sb="4" eb="6">
      <t>トウホク</t>
    </rPh>
    <rPh sb="7" eb="9">
      <t>コジン</t>
    </rPh>
    <rPh sb="9" eb="11">
      <t>カメイ</t>
    </rPh>
    <rPh sb="11" eb="12">
      <t>ズミ</t>
    </rPh>
    <phoneticPr fontId="2"/>
  </si>
  <si>
    <t>)←クラブ名を入力</t>
    <rPh sb="5" eb="6">
      <t>メイ</t>
    </rPh>
    <rPh sb="7" eb="9">
      <t>ニュウリョク</t>
    </rPh>
    <phoneticPr fontId="6"/>
  </si>
  <si>
    <t xml:space="preserve">&lt;使い方&gt; </t>
    <rPh sb="1" eb="2">
      <t>ツカ</t>
    </rPh>
    <rPh sb="3" eb="4">
      <t>カタ</t>
    </rPh>
    <phoneticPr fontId="6"/>
  </si>
  <si>
    <t>←三択</t>
    <rPh sb="1" eb="3">
      <t>サンタク</t>
    </rPh>
    <phoneticPr fontId="6"/>
  </si>
  <si>
    <t>ドライバー</t>
  </si>
  <si>
    <t>コ・ドライバー</t>
  </si>
  <si>
    <t>不要</t>
  </si>
  <si>
    <t>主催クラブ希望</t>
    <rPh sb="0" eb="2">
      <t>シュサイ</t>
    </rPh>
    <rPh sb="5" eb="7">
      <t>キボウ</t>
    </rPh>
    <phoneticPr fontId="2"/>
  </si>
  <si>
    <t>JMRC個人加盟</t>
    <rPh sb="4" eb="6">
      <t>コジン</t>
    </rPh>
    <rPh sb="6" eb="8">
      <t>カメイ</t>
    </rPh>
    <phoneticPr fontId="2"/>
  </si>
  <si>
    <t>希望</t>
    <rPh sb="0" eb="2">
      <t>キボウ</t>
    </rPh>
    <phoneticPr fontId="2"/>
  </si>
  <si>
    <t>振込</t>
    <rPh sb="0" eb="2">
      <t>フリコミ</t>
    </rPh>
    <phoneticPr fontId="2"/>
  </si>
  <si>
    <t>予定日</t>
    <phoneticPr fontId="6"/>
  </si>
  <si>
    <t>JMRC東北
ラリー見舞金</t>
    <rPh sb="4" eb="6">
      <t>トウホク</t>
    </rPh>
    <rPh sb="10" eb="13">
      <t>ミマイキン</t>
    </rPh>
    <phoneticPr fontId="2"/>
  </si>
  <si>
    <t>受領日</t>
    <rPh sb="0" eb="3">
      <t>ジュリョウビ</t>
    </rPh>
    <phoneticPr fontId="8"/>
  </si>
  <si>
    <t>ドライバー
氏名</t>
    <rPh sb="6" eb="8">
      <t>シメイ</t>
    </rPh>
    <phoneticPr fontId="2"/>
  </si>
  <si>
    <t>コ・ドライバー
氏名</t>
    <rPh sb="8" eb="10">
      <t>シメイ</t>
    </rPh>
    <phoneticPr fontId="2"/>
  </si>
  <si>
    <t>競技
参加料</t>
    <rPh sb="0" eb="2">
      <t>キョウギ</t>
    </rPh>
    <rPh sb="3" eb="5">
      <t>サンカ</t>
    </rPh>
    <rPh sb="5" eb="6">
      <t>リョウ</t>
    </rPh>
    <phoneticPr fontId="2"/>
  </si>
  <si>
    <t>台数</t>
    <rPh sb="0" eb="2">
      <t>ダイスウ</t>
    </rPh>
    <phoneticPr fontId="2"/>
  </si>
  <si>
    <t>金額</t>
    <rPh sb="0" eb="2">
      <t>キンガク</t>
    </rPh>
    <phoneticPr fontId="2"/>
  </si>
  <si>
    <t>所属
JMRC
クラブ</t>
    <rPh sb="0" eb="2">
      <t>ショゾク</t>
    </rPh>
    <phoneticPr fontId="2"/>
  </si>
  <si>
    <t>非JMRC
クラブ名</t>
    <rPh sb="0" eb="1">
      <t>ヒ</t>
    </rPh>
    <phoneticPr fontId="2"/>
  </si>
  <si>
    <t>ポイント</t>
    <phoneticPr fontId="2"/>
  </si>
  <si>
    <t>不要</t>
    <rPh sb="0" eb="2">
      <t>フヨウ</t>
    </rPh>
    <phoneticPr fontId="2"/>
  </si>
  <si>
    <t>人数</t>
    <rPh sb="0" eb="2">
      <t>ニンズウ</t>
    </rPh>
    <phoneticPr fontId="2"/>
  </si>
  <si>
    <t>要</t>
    <rPh sb="0" eb="1">
      <t>ヨウ</t>
    </rPh>
    <phoneticPr fontId="2"/>
  </si>
  <si>
    <t>不</t>
    <rPh sb="0" eb="1">
      <t>フ</t>
    </rPh>
    <phoneticPr fontId="2"/>
  </si>
  <si>
    <t>宛先</t>
    <rPh sb="0" eb="2">
      <t>アテサキ</t>
    </rPh>
    <phoneticPr fontId="2"/>
  </si>
  <si>
    <t>合計金額</t>
    <rPh sb="0" eb="4">
      <t>ゴウケイキンガク</t>
    </rPh>
    <phoneticPr fontId="2"/>
  </si>
  <si>
    <t>コルトモータースポーツクラブ青森</t>
    <phoneticPr fontId="7"/>
  </si>
  <si>
    <t>参加費</t>
    <rPh sb="0" eb="3">
      <t>サンカヒ</t>
    </rPh>
    <phoneticPr fontId="7"/>
  </si>
  <si>
    <t>サービスカー</t>
    <phoneticPr fontId="7"/>
  </si>
  <si>
    <t>☑</t>
  </si>
  <si>
    <t>Rd01_2024 ハチ公ウインターラリー</t>
    <phoneticPr fontId="2"/>
  </si>
  <si>
    <t>Rd02_第 42 回どんぐりハチ公ラリー</t>
    <phoneticPr fontId="2"/>
  </si>
  <si>
    <t>Rd04_利府ラリー</t>
    <rPh sb="5" eb="7">
      <t>リフ</t>
    </rPh>
    <phoneticPr fontId="2"/>
  </si>
  <si>
    <t>Rd03_羽州ラリー</t>
    <rPh sb="5" eb="7">
      <t>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</si>
</sst>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\ &quot;円&quot;"/>
    <numFmt numFmtId="177" formatCode="#"/>
  </numFmts>
  <fonts count="27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sz val="8"/>
      <color indexed="8"/>
      <name val="游ゴシック"/>
      <family val="3"/>
      <charset val="128"/>
    </font>
    <font>
      <u/>
      <sz val="11"/>
      <color indexed="8"/>
      <name val="游ゴシック"/>
      <family val="3"/>
      <charset val="128"/>
    </font>
    <font>
      <sz val="11"/>
      <color indexed="8"/>
      <name val="Segoe UI Symbol"/>
      <family val="2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top"/>
    </xf>
    <xf numFmtId="41" fontId="12" fillId="0" borderId="0" xfId="0" applyNumberFormat="1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0" fillId="0" borderId="0" xfId="0" applyAlignment="1">
      <alignment vertical="center" shrinkToFit="1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 applyAlignment="1">
      <alignment vertical="top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3" xfId="0" applyBorder="1" applyAlignment="1">
      <alignment horizontal="right" vertical="center" shrinkToFit="1"/>
    </xf>
    <xf numFmtId="0" fontId="0" fillId="2" borderId="14" xfId="0" applyFill="1" applyBorder="1" applyAlignment="1"/>
    <xf numFmtId="0" fontId="0" fillId="3" borderId="15" xfId="0" applyFill="1" applyBorder="1" applyAlignment="1"/>
    <xf numFmtId="0" fontId="0" fillId="3" borderId="16" xfId="0" applyFill="1" applyBorder="1" applyProtection="1">
      <alignment vertical="center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0" xfId="0" applyAlignment="1">
      <alignment horizontal="right" vertical="top"/>
    </xf>
    <xf numFmtId="0" fontId="15" fillId="0" borderId="0" xfId="0" applyFont="1" applyAlignment="1">
      <alignment vertical="center" wrapText="1"/>
    </xf>
    <xf numFmtId="41" fontId="0" fillId="0" borderId="13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7" fontId="0" fillId="0" borderId="13" xfId="0" applyNumberFormat="1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177" fontId="0" fillId="0" borderId="19" xfId="0" applyNumberFormat="1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14" fillId="4" borderId="14" xfId="0" applyFont="1" applyFill="1" applyBorder="1" applyAlignment="1">
      <alignment vertical="top" wrapText="1"/>
    </xf>
    <xf numFmtId="0" fontId="14" fillId="4" borderId="15" xfId="0" applyFont="1" applyFill="1" applyBorder="1" applyAlignment="1">
      <alignment vertical="top" wrapText="1"/>
    </xf>
    <xf numFmtId="0" fontId="0" fillId="0" borderId="20" xfId="0" applyBorder="1">
      <alignment vertical="center"/>
    </xf>
    <xf numFmtId="0" fontId="0" fillId="0" borderId="13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3" xfId="0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1" xfId="0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/>
    </xf>
    <xf numFmtId="41" fontId="12" fillId="0" borderId="20" xfId="0" applyNumberFormat="1" applyFont="1" applyBorder="1">
      <alignment vertical="center"/>
    </xf>
    <xf numFmtId="41" fontId="12" fillId="0" borderId="17" xfId="0" applyNumberFormat="1" applyFont="1" applyBorder="1">
      <alignment vertical="center"/>
    </xf>
    <xf numFmtId="41" fontId="12" fillId="0" borderId="18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3" borderId="10" xfId="0" applyFill="1" applyBorder="1" applyAlignment="1" applyProtection="1">
      <alignment horizontal="left" vertical="center" shrinkToFit="1"/>
      <protection locked="0"/>
    </xf>
    <xf numFmtId="0" fontId="24" fillId="4" borderId="31" xfId="0" applyFont="1" applyFill="1" applyBorder="1" applyAlignment="1" applyProtection="1">
      <alignment vertical="center" shrinkToFit="1"/>
      <protection locked="0"/>
    </xf>
    <xf numFmtId="0" fontId="24" fillId="4" borderId="10" xfId="0" applyFont="1" applyFill="1" applyBorder="1" applyAlignment="1" applyProtection="1">
      <alignment vertical="center" shrinkToFit="1"/>
      <protection locked="0"/>
    </xf>
    <xf numFmtId="0" fontId="24" fillId="4" borderId="32" xfId="0" applyFont="1" applyFill="1" applyBorder="1" applyAlignment="1" applyProtection="1">
      <alignment vertical="center" shrinkToFit="1"/>
      <protection locked="0"/>
    </xf>
    <xf numFmtId="0" fontId="24" fillId="4" borderId="25" xfId="0" applyFont="1" applyFill="1" applyBorder="1" applyAlignment="1" applyProtection="1">
      <alignment vertical="center" shrinkToFit="1"/>
      <protection locked="0"/>
    </xf>
    <xf numFmtId="0" fontId="24" fillId="4" borderId="3" xfId="0" applyFont="1" applyFill="1" applyBorder="1" applyAlignment="1" applyProtection="1">
      <alignment vertical="center" shrinkToFit="1"/>
      <protection locked="0"/>
    </xf>
    <xf numFmtId="0" fontId="24" fillId="4" borderId="4" xfId="0" applyFont="1" applyFill="1" applyBorder="1" applyAlignment="1" applyProtection="1">
      <alignment vertical="center" shrinkToFit="1"/>
      <protection locked="0"/>
    </xf>
    <xf numFmtId="0" fontId="24" fillId="2" borderId="31" xfId="0" applyFont="1" applyFill="1" applyBorder="1" applyAlignment="1" applyProtection="1">
      <alignment horizontal="left" vertical="center"/>
      <protection locked="0"/>
    </xf>
    <xf numFmtId="0" fontId="24" fillId="2" borderId="10" xfId="0" applyFont="1" applyFill="1" applyBorder="1" applyAlignment="1" applyProtection="1">
      <alignment horizontal="left" vertical="center"/>
      <protection locked="0"/>
    </xf>
    <xf numFmtId="0" fontId="24" fillId="2" borderId="32" xfId="0" applyFont="1" applyFill="1" applyBorder="1" applyAlignment="1" applyProtection="1">
      <alignment horizontal="left" vertical="center"/>
      <protection locked="0"/>
    </xf>
    <xf numFmtId="0" fontId="24" fillId="2" borderId="25" xfId="0" applyFont="1" applyFill="1" applyBorder="1" applyAlignment="1" applyProtection="1">
      <alignment horizontal="left" vertical="center"/>
      <protection locked="0"/>
    </xf>
    <xf numFmtId="0" fontId="24" fillId="2" borderId="3" xfId="0" applyFont="1" applyFill="1" applyBorder="1" applyAlignment="1" applyProtection="1">
      <alignment horizontal="left" vertical="center"/>
      <protection locked="0"/>
    </xf>
    <xf numFmtId="0" fontId="24" fillId="2" borderId="4" xfId="0" applyFont="1" applyFill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3" fillId="3" borderId="27" xfId="0" applyFont="1" applyFill="1" applyBorder="1" applyAlignment="1" applyProtection="1">
      <alignment horizontal="center" vertical="center"/>
      <protection locked="0"/>
    </xf>
    <xf numFmtId="0" fontId="23" fillId="3" borderId="33" xfId="0" applyFont="1" applyFill="1" applyBorder="1" applyAlignment="1" applyProtection="1">
      <alignment horizontal="center" vertical="center"/>
      <protection locked="0"/>
    </xf>
    <xf numFmtId="0" fontId="20" fillId="0" borderId="3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6" fillId="0" borderId="14" xfId="0" applyFont="1" applyBorder="1" applyAlignment="1">
      <alignment horizontal="center" vertical="top"/>
    </xf>
    <xf numFmtId="0" fontId="16" fillId="0" borderId="34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top"/>
    </xf>
    <xf numFmtId="176" fontId="0" fillId="4" borderId="14" xfId="0" applyNumberFormat="1" applyFill="1" applyBorder="1" applyProtection="1">
      <alignment vertical="center"/>
      <protection locked="0"/>
    </xf>
    <xf numFmtId="176" fontId="0" fillId="4" borderId="34" xfId="0" applyNumberFormat="1" applyFill="1" applyBorder="1" applyProtection="1">
      <alignment vertical="center"/>
      <protection locked="0"/>
    </xf>
    <xf numFmtId="176" fontId="0" fillId="4" borderId="15" xfId="0" applyNumberFormat="1" applyFill="1" applyBorder="1" applyProtection="1">
      <alignment vertical="center"/>
      <protection locked="0"/>
    </xf>
    <xf numFmtId="0" fontId="14" fillId="0" borderId="0" xfId="0" applyFont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34" xfId="0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41" fontId="12" fillId="0" borderId="20" xfId="0" applyNumberFormat="1" applyFont="1" applyBorder="1" applyAlignment="1">
      <alignment horizontal="center" vertical="center"/>
    </xf>
    <xf numFmtId="41" fontId="12" fillId="0" borderId="17" xfId="0" applyNumberFormat="1" applyFont="1" applyBorder="1" applyAlignment="1">
      <alignment horizontal="center" vertical="center"/>
    </xf>
    <xf numFmtId="41" fontId="12" fillId="0" borderId="18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3" borderId="14" xfId="0" applyFill="1" applyBorder="1" applyProtection="1">
      <alignment vertical="center"/>
      <protection locked="0"/>
    </xf>
    <xf numFmtId="0" fontId="0" fillId="3" borderId="34" xfId="0" applyFill="1" applyBorder="1" applyProtection="1">
      <alignment vertical="center"/>
      <protection locked="0"/>
    </xf>
    <xf numFmtId="0" fontId="0" fillId="3" borderId="15" xfId="0" applyFill="1" applyBorder="1" applyProtection="1">
      <alignment vertical="center"/>
      <protection locked="0"/>
    </xf>
    <xf numFmtId="41" fontId="26" fillId="5" borderId="43" xfId="0" applyNumberFormat="1" applyFont="1" applyFill="1" applyBorder="1">
      <alignment vertical="center"/>
    </xf>
    <xf numFmtId="41" fontId="26" fillId="5" borderId="44" xfId="0" applyNumberFormat="1" applyFont="1" applyFill="1" applyBorder="1">
      <alignment vertical="center"/>
    </xf>
    <xf numFmtId="41" fontId="26" fillId="5" borderId="45" xfId="0" applyNumberFormat="1" applyFont="1" applyFill="1" applyBorder="1">
      <alignment vertical="center"/>
    </xf>
    <xf numFmtId="0" fontId="16" fillId="0" borderId="0" xfId="0" applyFont="1" applyAlignment="1">
      <alignment horizontal="center"/>
    </xf>
    <xf numFmtId="0" fontId="0" fillId="3" borderId="31" xfId="0" applyFill="1" applyBorder="1" applyAlignment="1" applyProtection="1">
      <alignment horizontal="left" vertical="top"/>
      <protection locked="0"/>
    </xf>
    <xf numFmtId="0" fontId="0" fillId="3" borderId="10" xfId="0" applyFill="1" applyBorder="1" applyAlignment="1" applyProtection="1">
      <alignment horizontal="left" vertical="top"/>
      <protection locked="0"/>
    </xf>
    <xf numFmtId="0" fontId="0" fillId="3" borderId="32" xfId="0" applyFill="1" applyBorder="1" applyAlignment="1" applyProtection="1">
      <alignment horizontal="left" vertical="top"/>
      <protection locked="0"/>
    </xf>
    <xf numFmtId="0" fontId="0" fillId="3" borderId="24" xfId="0" applyFill="1" applyBorder="1" applyAlignment="1" applyProtection="1">
      <alignment horizontal="left" vertical="top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25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176" fontId="0" fillId="0" borderId="0" xfId="0" applyNumberFormat="1">
      <alignment vertical="center"/>
    </xf>
    <xf numFmtId="0" fontId="21" fillId="0" borderId="48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 shrinkToFit="1"/>
    </xf>
    <xf numFmtId="0" fontId="0" fillId="0" borderId="4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0</xdr:row>
      <xdr:rowOff>342900</xdr:rowOff>
    </xdr:from>
    <xdr:to>
      <xdr:col>31</xdr:col>
      <xdr:colOff>9525</xdr:colOff>
      <xdr:row>4</xdr:row>
      <xdr:rowOff>9525</xdr:rowOff>
    </xdr:to>
    <xdr:grpSp>
      <xdr:nvGrpSpPr>
        <xdr:cNvPr id="1095" name="グループ化 3">
          <a:extLst>
            <a:ext uri="{FF2B5EF4-FFF2-40B4-BE49-F238E27FC236}">
              <a16:creationId xmlns:a16="http://schemas.microsoft.com/office/drawing/2014/main" id="{4A479F28-7247-D5E7-845E-F4FB010EABA6}"/>
            </a:ext>
          </a:extLst>
        </xdr:cNvPr>
        <xdr:cNvGrpSpPr>
          <a:grpSpLocks/>
        </xdr:cNvGrpSpPr>
      </xdr:nvGrpSpPr>
      <xdr:grpSpPr bwMode="auto">
        <a:xfrm>
          <a:off x="4462463" y="342900"/>
          <a:ext cx="1821656" cy="452438"/>
          <a:chOff x="4343400" y="342900"/>
          <a:chExt cx="1771650" cy="482601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38F9765E-C12E-1CA3-B36A-A00CBEECB34C}"/>
              </a:ext>
            </a:extLst>
          </xdr:cNvPr>
          <xdr:cNvSpPr txBox="1"/>
        </xdr:nvSpPr>
        <xdr:spPr>
          <a:xfrm>
            <a:off x="4343400" y="342900"/>
            <a:ext cx="1312333" cy="3348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36000" rtlCol="0" anchor="ctr" anchorCtr="0">
            <a:noAutofit/>
          </a:bodyPr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▼をクリックして</a:t>
            </a:r>
            <a:endParaRPr kumimoji="1" lang="en-US" altLang="ja-JP" sz="1100">
              <a:solidFill>
                <a:srgbClr val="FF0000"/>
              </a:solidFill>
            </a:endParaRPr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ABC6DA1F-8FF6-CC1F-9B5E-CD9C7DECF108}"/>
              </a:ext>
            </a:extLst>
          </xdr:cNvPr>
          <xdr:cNvSpPr txBox="1"/>
        </xdr:nvSpPr>
        <xdr:spPr>
          <a:xfrm>
            <a:off x="4352774" y="510333"/>
            <a:ext cx="1762276" cy="3151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プルダウンから選択する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3"/>
  <sheetViews>
    <sheetView showGridLines="0" tabSelected="1" view="pageBreakPreview" topLeftCell="A16" zoomScale="80" zoomScaleNormal="80" zoomScaleSheetLayoutView="80" workbookViewId="0">
      <selection activeCell="M36" sqref="M36"/>
    </sheetView>
  </sheetViews>
  <sheetFormatPr defaultRowHeight="18.75" x14ac:dyDescent="0.4"/>
  <cols>
    <col min="1" max="39" width="2.625" customWidth="1"/>
    <col min="40" max="40" width="3" customWidth="1"/>
  </cols>
  <sheetData>
    <row r="1" spans="1:39" ht="28.5" customHeight="1" thickBot="1" x14ac:dyDescent="0.45">
      <c r="B1" s="108" t="s">
        <v>37</v>
      </c>
      <c r="C1" s="109"/>
      <c r="D1" s="109"/>
      <c r="E1" s="109"/>
      <c r="F1" s="109"/>
      <c r="G1" s="109"/>
      <c r="H1" s="109"/>
      <c r="I1" s="109"/>
      <c r="J1" s="109"/>
      <c r="K1" s="109"/>
      <c r="L1" s="110"/>
      <c r="T1" s="39" t="s">
        <v>97</v>
      </c>
      <c r="U1" s="34"/>
      <c r="V1" s="35"/>
      <c r="W1" s="23" t="s">
        <v>85</v>
      </c>
      <c r="AG1" s="125" t="s">
        <v>35</v>
      </c>
      <c r="AH1" s="126"/>
      <c r="AI1" s="126"/>
      <c r="AJ1" s="126"/>
      <c r="AK1" s="126"/>
      <c r="AL1" s="127"/>
    </row>
    <row r="2" spans="1:39" ht="3.6" customHeight="1" thickBot="1" x14ac:dyDescent="0.45">
      <c r="L2" s="25"/>
      <c r="M2" s="24"/>
      <c r="N2" s="18"/>
      <c r="O2" s="18"/>
      <c r="P2" s="18"/>
      <c r="Q2" s="18"/>
      <c r="R2" s="18"/>
      <c r="S2" s="18"/>
      <c r="T2" s="18"/>
      <c r="U2" s="18"/>
      <c r="V2" s="18"/>
      <c r="W2" s="18"/>
      <c r="AG2" s="128"/>
      <c r="AH2" s="129"/>
      <c r="AI2" s="129"/>
      <c r="AJ2" s="129"/>
      <c r="AK2" s="129"/>
      <c r="AL2" s="130"/>
    </row>
    <row r="3" spans="1:39" ht="26.1" customHeight="1" thickBot="1" x14ac:dyDescent="0.45">
      <c r="M3" s="24"/>
      <c r="N3" s="18"/>
      <c r="O3" s="18"/>
      <c r="P3" s="18"/>
      <c r="Q3" s="18"/>
      <c r="R3" s="18"/>
      <c r="S3" s="18"/>
      <c r="T3" s="18"/>
      <c r="U3" s="49"/>
      <c r="V3" s="50"/>
      <c r="W3" s="114"/>
      <c r="X3" s="114"/>
      <c r="Y3" s="114"/>
      <c r="Z3" s="114"/>
      <c r="AA3" s="114"/>
      <c r="AB3" s="114"/>
      <c r="AC3" s="114"/>
      <c r="AD3" s="114"/>
      <c r="AE3" s="114"/>
      <c r="AF3" s="115"/>
      <c r="AG3" s="94"/>
      <c r="AH3" s="95"/>
      <c r="AI3" s="95"/>
      <c r="AJ3" s="95"/>
      <c r="AK3" s="95"/>
      <c r="AL3" s="96"/>
    </row>
    <row r="4" spans="1:39" ht="6.6" customHeight="1" thickBot="1" x14ac:dyDescent="0.4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G4" s="94"/>
      <c r="AH4" s="95"/>
      <c r="AI4" s="95"/>
      <c r="AJ4" s="95"/>
      <c r="AK4" s="95"/>
      <c r="AL4" s="96"/>
    </row>
    <row r="5" spans="1:39" ht="16.5" customHeight="1" x14ac:dyDescent="0.4">
      <c r="H5" s="69" t="s">
        <v>130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1"/>
      <c r="AG5" s="94"/>
      <c r="AH5" s="95"/>
      <c r="AI5" s="95"/>
      <c r="AJ5" s="95"/>
      <c r="AK5" s="95"/>
      <c r="AL5" s="96"/>
    </row>
    <row r="6" spans="1:39" ht="16.5" customHeight="1" thickBot="1" x14ac:dyDescent="0.45">
      <c r="B6" t="s">
        <v>0</v>
      </c>
      <c r="H6" s="72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AG6" s="97"/>
      <c r="AH6" s="98"/>
      <c r="AI6" s="98"/>
      <c r="AJ6" s="98"/>
      <c r="AK6" s="98"/>
      <c r="AL6" s="99"/>
    </row>
    <row r="7" spans="1:39" ht="16.5" customHeight="1" x14ac:dyDescent="0.4">
      <c r="G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</row>
    <row r="8" spans="1:39" ht="16.5" customHeight="1" thickBot="1" x14ac:dyDescent="0.45">
      <c r="B8" t="s">
        <v>13</v>
      </c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80"/>
      <c r="AB8" s="92"/>
      <c r="AC8" s="93"/>
      <c r="AD8" s="93"/>
      <c r="AE8" s="93"/>
      <c r="AF8" s="93"/>
      <c r="AG8" s="93"/>
      <c r="AJ8" s="26"/>
      <c r="AK8" s="26"/>
      <c r="AL8" s="26"/>
      <c r="AM8" s="26"/>
    </row>
    <row r="9" spans="1:39" ht="16.5" customHeight="1" x14ac:dyDescent="0.4">
      <c r="H9" s="75"/>
      <c r="I9" s="76"/>
      <c r="J9" s="76"/>
      <c r="K9" s="76"/>
      <c r="L9" s="76"/>
      <c r="M9" s="76"/>
      <c r="N9" s="76"/>
      <c r="O9" s="76"/>
      <c r="P9" s="77"/>
      <c r="Y9" s="75"/>
      <c r="Z9" s="76"/>
      <c r="AA9" s="76"/>
      <c r="AB9" s="76"/>
      <c r="AC9" s="76"/>
      <c r="AD9" s="76"/>
      <c r="AE9" s="76"/>
      <c r="AF9" s="76"/>
      <c r="AG9" s="77"/>
      <c r="AJ9" s="26"/>
      <c r="AK9" s="26"/>
      <c r="AL9" s="26"/>
      <c r="AM9" s="26"/>
    </row>
    <row r="10" spans="1:39" ht="16.5" customHeight="1" thickBot="1" x14ac:dyDescent="0.45">
      <c r="B10" t="s">
        <v>1</v>
      </c>
      <c r="H10" s="78"/>
      <c r="I10" s="79"/>
      <c r="J10" s="79"/>
      <c r="K10" s="79"/>
      <c r="L10" s="79"/>
      <c r="M10" s="79"/>
      <c r="N10" s="79"/>
      <c r="O10" s="79"/>
      <c r="P10" s="80"/>
      <c r="R10" t="s">
        <v>2</v>
      </c>
      <c r="Y10" s="78"/>
      <c r="Z10" s="79"/>
      <c r="AA10" s="79"/>
      <c r="AB10" s="79"/>
      <c r="AC10" s="79"/>
      <c r="AD10" s="79"/>
      <c r="AE10" s="79"/>
      <c r="AF10" s="79"/>
      <c r="AG10" s="80"/>
      <c r="AJ10" s="26"/>
      <c r="AK10" s="26"/>
      <c r="AL10" s="26"/>
      <c r="AM10" s="26"/>
    </row>
    <row r="11" spans="1:39" ht="16.5" customHeight="1" thickBot="1" x14ac:dyDescent="0.4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J11" s="26"/>
      <c r="AK11" s="26"/>
      <c r="AL11" s="26"/>
      <c r="AM11" s="26"/>
    </row>
    <row r="12" spans="1:39" ht="16.5" customHeight="1" thickTop="1" thickBot="1" x14ac:dyDescent="0.45"/>
    <row r="13" spans="1:39" ht="16.5" customHeight="1" thickTop="1" x14ac:dyDescent="0.4">
      <c r="B13" s="102" t="s">
        <v>14</v>
      </c>
      <c r="C13" s="102"/>
      <c r="D13" s="102"/>
      <c r="E13" s="102"/>
      <c r="F13" s="102"/>
      <c r="G13" s="102"/>
      <c r="H13" s="102"/>
      <c r="I13" s="102"/>
      <c r="J13" s="102"/>
      <c r="K13" s="102"/>
      <c r="M13" s="103" t="s">
        <v>26</v>
      </c>
      <c r="N13" s="104"/>
      <c r="O13" s="104"/>
      <c r="P13" s="104"/>
      <c r="Q13" s="104"/>
      <c r="R13" s="104"/>
      <c r="S13" s="104"/>
      <c r="T13" s="105"/>
      <c r="W13" s="89" t="s">
        <v>105</v>
      </c>
      <c r="X13" s="90"/>
      <c r="Y13" s="91"/>
      <c r="Z13" s="84"/>
      <c r="AA13" s="84"/>
      <c r="AB13" s="84"/>
      <c r="AC13" s="106" t="s">
        <v>15</v>
      </c>
      <c r="AD13" s="84"/>
      <c r="AE13" s="84"/>
      <c r="AF13" s="84"/>
      <c r="AG13" s="100" t="s">
        <v>16</v>
      </c>
    </row>
    <row r="14" spans="1:39" ht="16.5" customHeight="1" thickBot="1" x14ac:dyDescent="0.45"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M14" s="81" t="s">
        <v>27</v>
      </c>
      <c r="N14" s="82"/>
      <c r="O14" s="82"/>
      <c r="P14" s="82"/>
      <c r="Q14" s="82"/>
      <c r="R14" s="82"/>
      <c r="S14" s="82"/>
      <c r="T14" s="83"/>
      <c r="W14" s="86" t="s">
        <v>106</v>
      </c>
      <c r="X14" s="87"/>
      <c r="Y14" s="88"/>
      <c r="Z14" s="85"/>
      <c r="AA14" s="85"/>
      <c r="AB14" s="85"/>
      <c r="AC14" s="107"/>
      <c r="AD14" s="85"/>
      <c r="AE14" s="85"/>
      <c r="AF14" s="85"/>
      <c r="AG14" s="101"/>
    </row>
    <row r="15" spans="1:39" ht="16.5" customHeight="1" thickBot="1" x14ac:dyDescent="0.45"/>
    <row r="16" spans="1:39" ht="28.5" customHeight="1" thickBot="1" x14ac:dyDescent="0.45">
      <c r="A16" s="13" t="s">
        <v>32</v>
      </c>
      <c r="B16" s="13" t="s">
        <v>19</v>
      </c>
      <c r="G16" s="10" t="s">
        <v>18</v>
      </c>
      <c r="Q16" s="111">
        <v>55000</v>
      </c>
      <c r="R16" s="112"/>
      <c r="S16" s="112"/>
      <c r="T16" s="113"/>
      <c r="U16" s="66" t="s">
        <v>28</v>
      </c>
      <c r="V16" s="66"/>
      <c r="W16" s="66"/>
      <c r="X16" s="62" t="s">
        <v>30</v>
      </c>
      <c r="Y16" s="62"/>
      <c r="Z16" s="122">
        <f>Q16</f>
        <v>55000</v>
      </c>
      <c r="AA16" s="123"/>
      <c r="AB16" s="123"/>
      <c r="AC16" s="123"/>
      <c r="AD16" s="123"/>
      <c r="AE16" s="123"/>
      <c r="AF16" s="124"/>
      <c r="AG16" t="s">
        <v>24</v>
      </c>
    </row>
    <row r="17" spans="1:40" ht="16.5" customHeight="1" thickBot="1" x14ac:dyDescent="0.45"/>
    <row r="18" spans="1:40" ht="28.5" customHeight="1" thickBot="1" x14ac:dyDescent="0.45">
      <c r="A18" s="13" t="s">
        <v>32</v>
      </c>
      <c r="B18" s="13" t="s">
        <v>20</v>
      </c>
      <c r="Q18" s="111">
        <v>0</v>
      </c>
      <c r="R18" s="112"/>
      <c r="S18" s="112"/>
      <c r="T18" s="113"/>
      <c r="U18" s="66" t="s">
        <v>28</v>
      </c>
      <c r="V18" s="66"/>
      <c r="W18" s="66"/>
      <c r="X18" s="62" t="s">
        <v>30</v>
      </c>
      <c r="Y18" s="62"/>
      <c r="Z18" s="63">
        <f>Q18*L19</f>
        <v>0</v>
      </c>
      <c r="AA18" s="64"/>
      <c r="AB18" s="64"/>
      <c r="AC18" s="64"/>
      <c r="AD18" s="64"/>
      <c r="AE18" s="64"/>
      <c r="AF18" s="65"/>
      <c r="AG18" t="s">
        <v>24</v>
      </c>
    </row>
    <row r="19" spans="1:40" ht="16.5" customHeight="1" thickBot="1" x14ac:dyDescent="0.45">
      <c r="A19" s="13"/>
      <c r="B19" s="13"/>
      <c r="C19" t="s">
        <v>76</v>
      </c>
      <c r="L19" s="36">
        <v>1</v>
      </c>
      <c r="M19" t="s">
        <v>77</v>
      </c>
      <c r="O19" t="str">
        <f>"(最大 "&amp;事務局使用欄!C9&amp;"台まで登録可能)"</f>
        <v>(最大 1台まで登録可能)</v>
      </c>
      <c r="Q19" s="15"/>
      <c r="R19" s="15"/>
      <c r="S19" s="15"/>
      <c r="T19" s="15"/>
      <c r="X19" s="17"/>
      <c r="Y19" s="17"/>
      <c r="Z19" s="12"/>
      <c r="AA19" s="12"/>
      <c r="AB19" s="12"/>
      <c r="AC19" s="12"/>
      <c r="AD19" s="12"/>
      <c r="AE19" s="12"/>
      <c r="AF19" s="12"/>
    </row>
    <row r="20" spans="1:40" ht="16.5" customHeight="1" x14ac:dyDescent="0.4">
      <c r="C20" s="38" t="s">
        <v>31</v>
      </c>
    </row>
    <row r="21" spans="1:40" ht="16.5" customHeight="1" x14ac:dyDescent="0.4"/>
    <row r="22" spans="1:40" ht="16.5" customHeight="1" x14ac:dyDescent="0.4">
      <c r="A22" s="13" t="s">
        <v>32</v>
      </c>
      <c r="B22" s="13" t="s">
        <v>75</v>
      </c>
      <c r="AN22" s="14"/>
    </row>
    <row r="23" spans="1:40" ht="16.5" customHeight="1" thickBot="1" x14ac:dyDescent="0.45">
      <c r="A23" s="13"/>
      <c r="B23" s="13"/>
      <c r="C23" t="s">
        <v>22</v>
      </c>
      <c r="L23" s="22" t="str">
        <f>IF(AND(Q24="",E26="□",E27="☑",S26="□"),"JMRC東北加盟クラブ所属でないので、ポイント加算できません","")</f>
        <v/>
      </c>
      <c r="AN23" s="14"/>
    </row>
    <row r="24" spans="1:40" ht="16.5" customHeight="1" thickBot="1" x14ac:dyDescent="0.45">
      <c r="A24" s="13"/>
      <c r="B24" s="13"/>
      <c r="E24" t="s">
        <v>78</v>
      </c>
      <c r="Q24" s="119" t="s">
        <v>52</v>
      </c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1"/>
    </row>
    <row r="25" spans="1:40" ht="16.5" customHeight="1" x14ac:dyDescent="0.4">
      <c r="E25" s="37" t="s">
        <v>39</v>
      </c>
      <c r="F25" t="s">
        <v>93</v>
      </c>
      <c r="R25" s="68"/>
      <c r="S25" s="68"/>
      <c r="T25" s="68"/>
      <c r="U25" s="68"/>
      <c r="V25" s="68"/>
      <c r="W25" s="68"/>
      <c r="X25" s="68"/>
      <c r="Y25" s="68"/>
      <c r="Z25" t="s">
        <v>96</v>
      </c>
    </row>
    <row r="26" spans="1:40" ht="16.5" customHeight="1" x14ac:dyDescent="0.4">
      <c r="E26" s="37" t="s">
        <v>39</v>
      </c>
      <c r="F26" s="21" t="s">
        <v>79</v>
      </c>
      <c r="S26" s="37" t="s">
        <v>39</v>
      </c>
      <c r="T26" s="21" t="s">
        <v>95</v>
      </c>
      <c r="AM26" s="14"/>
    </row>
    <row r="27" spans="1:40" ht="16.5" customHeight="1" x14ac:dyDescent="0.4">
      <c r="E27" s="37" t="s">
        <v>39</v>
      </c>
      <c r="F27" t="s">
        <v>86</v>
      </c>
      <c r="AM27" s="14"/>
    </row>
    <row r="28" spans="1:40" ht="16.5" customHeight="1" thickBot="1" x14ac:dyDescent="0.45">
      <c r="C28" t="s">
        <v>23</v>
      </c>
      <c r="L28" s="22" t="str">
        <f>IF(AND(Q29="",E31="□",E32="☑",S31="□"),"JMRC東北加盟クラブ所属でないので、ポイント加算できません","")</f>
        <v/>
      </c>
    </row>
    <row r="29" spans="1:40" ht="16.5" customHeight="1" thickBot="1" x14ac:dyDescent="0.45">
      <c r="E29" t="s">
        <v>78</v>
      </c>
      <c r="Q29" s="119" t="s">
        <v>52</v>
      </c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1"/>
    </row>
    <row r="30" spans="1:40" ht="16.5" customHeight="1" x14ac:dyDescent="0.4">
      <c r="E30" s="37" t="s">
        <v>39</v>
      </c>
      <c r="F30" t="s">
        <v>93</v>
      </c>
      <c r="R30" s="68"/>
      <c r="S30" s="68"/>
      <c r="T30" s="68"/>
      <c r="U30" s="68"/>
      <c r="V30" s="68"/>
      <c r="W30" s="68"/>
      <c r="X30" s="68"/>
      <c r="Y30" s="68"/>
      <c r="Z30" t="s">
        <v>96</v>
      </c>
    </row>
    <row r="31" spans="1:40" ht="16.5" customHeight="1" x14ac:dyDescent="0.4">
      <c r="E31" s="37" t="s">
        <v>39</v>
      </c>
      <c r="F31" s="21" t="s">
        <v>79</v>
      </c>
      <c r="S31" s="37" t="s">
        <v>39</v>
      </c>
      <c r="T31" s="21" t="s">
        <v>95</v>
      </c>
    </row>
    <row r="32" spans="1:40" ht="16.5" customHeight="1" x14ac:dyDescent="0.4">
      <c r="E32" s="37" t="s">
        <v>39</v>
      </c>
      <c r="F32" t="s">
        <v>86</v>
      </c>
    </row>
    <row r="33" spans="1:38" ht="16.5" customHeight="1" x14ac:dyDescent="0.4"/>
    <row r="34" spans="1:38" ht="16.5" customHeight="1" x14ac:dyDescent="0.4">
      <c r="A34" s="13" t="s">
        <v>32</v>
      </c>
      <c r="B34" s="13" t="s">
        <v>25</v>
      </c>
      <c r="I34" t="s">
        <v>80</v>
      </c>
    </row>
    <row r="35" spans="1:38" ht="16.5" customHeight="1" x14ac:dyDescent="0.4">
      <c r="B35" t="s">
        <v>22</v>
      </c>
      <c r="I35" s="37" t="s">
        <v>39</v>
      </c>
      <c r="J35" t="s">
        <v>81</v>
      </c>
      <c r="M35" s="37" t="s">
        <v>39</v>
      </c>
      <c r="N35" t="s">
        <v>82</v>
      </c>
      <c r="Q35" s="37" t="s">
        <v>39</v>
      </c>
      <c r="R35" t="s">
        <v>83</v>
      </c>
      <c r="V35" t="s">
        <v>98</v>
      </c>
      <c r="W35" s="40"/>
      <c r="X35" s="40"/>
      <c r="Y35" s="133" t="str">
        <f>IF(AND(OR(M36="☑",Q36="☑"),AND(M35="□",Q35="□")),"ドライバーが共済未加入なので、コドラが加入しても、他の保険が必要です","")</f>
        <v/>
      </c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40"/>
    </row>
    <row r="36" spans="1:38" ht="16.5" customHeight="1" thickBot="1" x14ac:dyDescent="0.45">
      <c r="B36" t="s">
        <v>23</v>
      </c>
      <c r="I36" s="37" t="s">
        <v>39</v>
      </c>
      <c r="J36" t="s">
        <v>81</v>
      </c>
      <c r="M36" s="37" t="s">
        <v>39</v>
      </c>
      <c r="N36" t="s">
        <v>82</v>
      </c>
      <c r="Q36" s="37" t="s">
        <v>39</v>
      </c>
      <c r="R36" t="s">
        <v>83</v>
      </c>
      <c r="V36" t="s">
        <v>98</v>
      </c>
      <c r="W36" s="40"/>
      <c r="X36" s="40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40"/>
    </row>
    <row r="37" spans="1:38" ht="28.5" customHeight="1" thickBot="1" x14ac:dyDescent="0.45">
      <c r="K37" s="15"/>
      <c r="L37" s="15"/>
      <c r="M37" s="15"/>
      <c r="N37" s="15"/>
      <c r="Q37" s="16" t="str">
        <f>"1名 "&amp;TEXT(事務局使用欄!B10,"#,###")&amp;"円"</f>
        <v>1名 1,000円</v>
      </c>
      <c r="R37" s="118" t="s">
        <v>34</v>
      </c>
      <c r="S37" s="118"/>
      <c r="T37" s="116">
        <f>COUNTIF(Q35:Q36,"☑")</f>
        <v>0</v>
      </c>
      <c r="U37" s="117"/>
      <c r="V37" s="67" t="s">
        <v>33</v>
      </c>
      <c r="W37" s="67"/>
      <c r="X37" s="62" t="s">
        <v>30</v>
      </c>
      <c r="Y37" s="62"/>
      <c r="Z37" s="63">
        <f>T37*事務局使用欄!B10</f>
        <v>0</v>
      </c>
      <c r="AA37" s="64"/>
      <c r="AB37" s="64"/>
      <c r="AC37" s="64"/>
      <c r="AD37" s="64"/>
      <c r="AE37" s="64"/>
      <c r="AF37" s="65"/>
      <c r="AG37" t="s">
        <v>24</v>
      </c>
    </row>
    <row r="38" spans="1:38" ht="16.5" customHeight="1" x14ac:dyDescent="0.4">
      <c r="C38" t="s">
        <v>36</v>
      </c>
    </row>
    <row r="39" spans="1:38" ht="16.5" customHeight="1" x14ac:dyDescent="0.4"/>
    <row r="40" spans="1:38" ht="28.5" customHeight="1" x14ac:dyDescent="0.4">
      <c r="A40" s="13" t="s">
        <v>32</v>
      </c>
      <c r="B40" s="13" t="s">
        <v>3</v>
      </c>
      <c r="K40" s="37" t="s">
        <v>39</v>
      </c>
      <c r="L40" t="s">
        <v>83</v>
      </c>
      <c r="Q40" s="151">
        <f>事務局使用欄!B11</f>
        <v>5000</v>
      </c>
      <c r="R40" s="151"/>
      <c r="S40" s="151"/>
      <c r="T40" s="151"/>
      <c r="U40" s="66" t="s">
        <v>28</v>
      </c>
      <c r="V40" s="66"/>
      <c r="W40" s="66"/>
      <c r="X40" s="62" t="s">
        <v>30</v>
      </c>
      <c r="Y40" s="62"/>
      <c r="Z40" s="63">
        <f>IF(K40="☑",事務局使用欄!B11,)</f>
        <v>0</v>
      </c>
      <c r="AA40" s="64"/>
      <c r="AB40" s="64"/>
      <c r="AC40" s="64"/>
      <c r="AD40" s="64"/>
      <c r="AE40" s="64"/>
      <c r="AF40" s="65"/>
      <c r="AG40" t="s">
        <v>24</v>
      </c>
    </row>
    <row r="41" spans="1:38" ht="16.5" customHeight="1" x14ac:dyDescent="0.4">
      <c r="D41" t="s">
        <v>84</v>
      </c>
      <c r="AI41" s="27"/>
    </row>
    <row r="42" spans="1:38" ht="16.5" customHeight="1" x14ac:dyDescent="0.4">
      <c r="E42" s="22" t="str">
        <f>IF(K40="☑",IF(AND(OR(Q24&lt;&gt;"",E26="☑"),OR(M35="☑",Q35="☑")),"","ドライバーが"&amp;IF(AND(Q24="",E26="□"),"JMRC東北加盟クラブ所属、","")&amp;IF(AND(M35="□",Q35="□"),"JMRC東北共済会加入、","")&amp;"していないので無効です。"),"")</f>
        <v/>
      </c>
    </row>
    <row r="43" spans="1:38" ht="28.5" customHeight="1" thickBot="1" x14ac:dyDescent="0.55000000000000004">
      <c r="A43" s="13" t="s">
        <v>32</v>
      </c>
      <c r="B43" s="13" t="s">
        <v>4</v>
      </c>
      <c r="F43" s="37" t="s">
        <v>39</v>
      </c>
      <c r="G43" t="s">
        <v>87</v>
      </c>
      <c r="L43" t="s">
        <v>5</v>
      </c>
      <c r="Z43" s="141" t="s">
        <v>29</v>
      </c>
      <c r="AA43" s="141"/>
      <c r="AB43" s="141"/>
      <c r="AC43" s="12"/>
      <c r="AD43" s="12"/>
      <c r="AE43" s="12"/>
      <c r="AF43" s="12"/>
    </row>
    <row r="44" spans="1:38" ht="28.5" customHeight="1" thickTop="1" thickBot="1" x14ac:dyDescent="0.45">
      <c r="F44" s="37" t="s">
        <v>126</v>
      </c>
      <c r="G44" t="s">
        <v>88</v>
      </c>
      <c r="L44" s="135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7"/>
      <c r="Z44" s="138">
        <f>Z16+Z18+Z37+Z40</f>
        <v>55000</v>
      </c>
      <c r="AA44" s="139"/>
      <c r="AB44" s="139"/>
      <c r="AC44" s="139"/>
      <c r="AD44" s="139"/>
      <c r="AE44" s="139"/>
      <c r="AF44" s="140"/>
      <c r="AG44" t="s">
        <v>24</v>
      </c>
    </row>
    <row r="45" spans="1:38" ht="16.5" customHeight="1" thickBot="1" x14ac:dyDescent="0.45"/>
    <row r="46" spans="1:38" ht="16.5" customHeight="1" x14ac:dyDescent="0.4">
      <c r="A46" s="13" t="s">
        <v>32</v>
      </c>
      <c r="B46" s="13" t="s">
        <v>6</v>
      </c>
      <c r="F46" s="142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4"/>
    </row>
    <row r="47" spans="1:38" ht="16.5" customHeight="1" x14ac:dyDescent="0.4">
      <c r="A47" s="13"/>
      <c r="B47" s="13"/>
      <c r="F47" s="145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7"/>
    </row>
    <row r="48" spans="1:38" ht="16.5" customHeight="1" x14ac:dyDescent="0.4">
      <c r="A48" s="13"/>
      <c r="B48" s="13"/>
      <c r="F48" s="145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7"/>
    </row>
    <row r="49" spans="2:36" ht="16.5" customHeight="1" thickBot="1" x14ac:dyDescent="0.45">
      <c r="F49" s="148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50"/>
    </row>
    <row r="50" spans="2:36" ht="16.5" customHeight="1" x14ac:dyDescent="0.4">
      <c r="B50" t="s">
        <v>7</v>
      </c>
    </row>
    <row r="51" spans="2:36" ht="16.5" customHeight="1" x14ac:dyDescent="0.4">
      <c r="B51" s="134" t="s">
        <v>12</v>
      </c>
      <c r="C51" s="131"/>
      <c r="D51" s="131"/>
      <c r="E51" s="132"/>
      <c r="F51" s="134" t="s">
        <v>8</v>
      </c>
      <c r="G51" s="131"/>
      <c r="H51" s="131"/>
      <c r="I51" s="132"/>
      <c r="J51" s="134" t="s">
        <v>9</v>
      </c>
      <c r="K51" s="131"/>
      <c r="L51" s="131"/>
      <c r="M51" s="132"/>
      <c r="N51" s="131" t="s">
        <v>17</v>
      </c>
      <c r="O51" s="131"/>
      <c r="P51" s="131"/>
      <c r="Q51" s="132"/>
      <c r="R51" s="134" t="s">
        <v>10</v>
      </c>
      <c r="S51" s="131"/>
      <c r="T51" s="131"/>
      <c r="U51" s="132"/>
      <c r="V51" s="131" t="s">
        <v>11</v>
      </c>
      <c r="W51" s="131"/>
      <c r="X51" s="131"/>
      <c r="Y51" s="132"/>
      <c r="Z51" s="131"/>
      <c r="AA51" s="131"/>
      <c r="AB51" s="131"/>
      <c r="AC51" s="132"/>
      <c r="AD51" s="131"/>
      <c r="AE51" s="131"/>
      <c r="AF51" s="131"/>
      <c r="AG51" s="132"/>
    </row>
    <row r="52" spans="2:36" x14ac:dyDescent="0.4">
      <c r="B52" s="5"/>
      <c r="E52" s="6"/>
      <c r="F52" s="5"/>
      <c r="I52" s="6"/>
      <c r="J52" s="5"/>
      <c r="M52" s="6"/>
      <c r="Q52" s="6"/>
      <c r="U52" s="6"/>
      <c r="V52" s="5"/>
      <c r="Y52" s="6"/>
      <c r="AC52" s="6"/>
      <c r="AG52" s="6"/>
    </row>
    <row r="53" spans="2:36" x14ac:dyDescent="0.4">
      <c r="B53" s="7"/>
      <c r="C53" s="1"/>
      <c r="D53" s="1"/>
      <c r="E53" s="8"/>
      <c r="F53" s="7"/>
      <c r="G53" s="1"/>
      <c r="H53" s="1"/>
      <c r="I53" s="8"/>
      <c r="J53" s="7"/>
      <c r="K53" s="1"/>
      <c r="L53" s="1"/>
      <c r="M53" s="8"/>
      <c r="N53" s="1"/>
      <c r="O53" s="1"/>
      <c r="P53" s="1"/>
      <c r="Q53" s="8"/>
      <c r="R53" s="1"/>
      <c r="S53" s="1"/>
      <c r="T53" s="1"/>
      <c r="U53" s="8"/>
      <c r="V53" s="7"/>
      <c r="W53" s="1"/>
      <c r="X53" s="1"/>
      <c r="Y53" s="8"/>
      <c r="Z53" s="1"/>
      <c r="AA53" s="1"/>
      <c r="AB53" s="1"/>
      <c r="AC53" s="8"/>
      <c r="AD53" s="1"/>
      <c r="AE53" s="1"/>
      <c r="AF53" s="1"/>
      <c r="AG53" s="8"/>
    </row>
  </sheetData>
  <sheetProtection algorithmName="SHA-512" hashValue="Ni0OO9LFoBAz9FkahJM2syzPZy6kRyjcG2H/pd9/4zQD31JSYzLnoPJxIqve+79HYOqKKoSvPNuj2UsY2bhQBA==" saltValue="dzMsRuCpygqov11qvTuWvQ==" spinCount="100000" sheet="1" selectLockedCells="1"/>
  <mergeCells count="52">
    <mergeCell ref="Z51:AC51"/>
    <mergeCell ref="AD51:AG51"/>
    <mergeCell ref="Y35:AK36"/>
    <mergeCell ref="B51:E51"/>
    <mergeCell ref="F51:I51"/>
    <mergeCell ref="J51:M51"/>
    <mergeCell ref="N51:Q51"/>
    <mergeCell ref="R51:U51"/>
    <mergeCell ref="V51:Y51"/>
    <mergeCell ref="Z40:AF40"/>
    <mergeCell ref="L44:X44"/>
    <mergeCell ref="Z44:AF44"/>
    <mergeCell ref="Z43:AB43"/>
    <mergeCell ref="F46:AJ49"/>
    <mergeCell ref="Q40:T40"/>
    <mergeCell ref="U40:W40"/>
    <mergeCell ref="B1:L1"/>
    <mergeCell ref="X37:Y37"/>
    <mergeCell ref="Q16:T16"/>
    <mergeCell ref="U16:W16"/>
    <mergeCell ref="X16:Y16"/>
    <mergeCell ref="W3:AF3"/>
    <mergeCell ref="T37:U37"/>
    <mergeCell ref="R37:S37"/>
    <mergeCell ref="R30:Y30"/>
    <mergeCell ref="Q29:AK29"/>
    <mergeCell ref="Q24:AK24"/>
    <mergeCell ref="Q18:T18"/>
    <mergeCell ref="Z16:AF16"/>
    <mergeCell ref="Z37:AF37"/>
    <mergeCell ref="AG1:AL2"/>
    <mergeCell ref="H9:P10"/>
    <mergeCell ref="H5:V6"/>
    <mergeCell ref="G7:Y8"/>
    <mergeCell ref="M14:T14"/>
    <mergeCell ref="AD13:AF14"/>
    <mergeCell ref="W14:Y14"/>
    <mergeCell ref="W13:Y13"/>
    <mergeCell ref="AB8:AG8"/>
    <mergeCell ref="AG3:AL6"/>
    <mergeCell ref="AG13:AG14"/>
    <mergeCell ref="Y9:AG10"/>
    <mergeCell ref="B13:K14"/>
    <mergeCell ref="M13:T13"/>
    <mergeCell ref="Z13:AB14"/>
    <mergeCell ref="AC13:AC14"/>
    <mergeCell ref="X40:Y40"/>
    <mergeCell ref="Z18:AF18"/>
    <mergeCell ref="U18:W18"/>
    <mergeCell ref="X18:Y18"/>
    <mergeCell ref="V37:W37"/>
    <mergeCell ref="R25:Y25"/>
  </mergeCells>
  <phoneticPr fontId="6"/>
  <dataValidations count="3">
    <dataValidation type="list" allowBlank="1" showInputMessage="1" showErrorMessage="1" sqref="M35:M36 Q35:Q36 I35:I36 K40 F43:F44 E25:E27 E30:E32 S26 S31" xr:uid="{00000000-0002-0000-0000-000000000000}">
      <formula1>"□, ☑"</formula1>
    </dataValidation>
    <dataValidation type="list" allowBlank="1" showInputMessage="1" showErrorMessage="1" sqref="H5:V6" xr:uid="{00000000-0002-0000-0000-000001000000}">
      <formula1>対象競技会</formula1>
    </dataValidation>
    <dataValidation type="list" allowBlank="1" showInputMessage="1" showErrorMessage="1" sqref="Q24:AK24 Q29:AK29" xr:uid="{00000000-0002-0000-0000-000002000000}">
      <formula1>JMRC東北</formula1>
    </dataValidation>
  </dataValidations>
  <printOptions horizontalCentered="1" verticalCentered="1"/>
  <pageMargins left="0.47244094488188981" right="0.39370078740157483" top="0.39370078740157483" bottom="0.19685039370078741" header="0.31496062992125984" footer="0.11811023622047245"/>
  <pageSetup paperSize="9" scale="85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事務局使用欄!$B$14:$B$90</xm:f>
          </x14:formula1>
          <xm:sqref>Q16:T16</xm:sqref>
        </x14:dataValidation>
        <x14:dataValidation type="list" allowBlank="1" showInputMessage="1" showErrorMessage="1" xr:uid="{00000000-0002-0000-0000-000004000000}">
          <x14:formula1>
            <xm:f>事務局使用欄!$C$14:$C$34</xm:f>
          </x14:formula1>
          <xm:sqref>Q18:T18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90"/>
  <sheetViews>
    <sheetView showGridLines="0" zoomScale="70" zoomScaleNormal="70" workbookViewId="0">
      <selection activeCell="N21" sqref="N21"/>
    </sheetView>
  </sheetViews>
  <sheetFormatPr defaultRowHeight="18.75" x14ac:dyDescent="0.4"/>
  <cols>
    <col min="1" max="1" width="9.5" style="20" customWidth="1"/>
    <col min="2" max="3" width="23.125" customWidth="1"/>
    <col min="4" max="5" width="10.875" customWidth="1"/>
    <col min="8" max="8" width="3.875" customWidth="1"/>
    <col min="10" max="10" width="12.5" customWidth="1"/>
    <col min="11" max="11" width="3.875" customWidth="1"/>
    <col min="13" max="15" width="3.875" customWidth="1"/>
    <col min="17" max="17" width="3.875" customWidth="1"/>
    <col min="18" max="18" width="12.5" customWidth="1"/>
    <col min="19" max="28" width="3.875" customWidth="1"/>
    <col min="30" max="30" width="3.875" customWidth="1"/>
    <col min="32" max="33" width="3.875" customWidth="1"/>
    <col min="36" max="36" width="31.125" customWidth="1"/>
    <col min="39" max="39" width="3.875" customWidth="1"/>
  </cols>
  <sheetData>
    <row r="1" spans="1:39" ht="18" customHeight="1" x14ac:dyDescent="0.4">
      <c r="H1" s="152" t="s">
        <v>20</v>
      </c>
      <c r="I1" s="153"/>
      <c r="V1" s="134" t="s">
        <v>25</v>
      </c>
      <c r="W1" s="131"/>
      <c r="X1" s="131"/>
      <c r="Y1" s="131"/>
      <c r="Z1" s="131"/>
      <c r="AA1" s="131"/>
      <c r="AB1" s="131"/>
      <c r="AC1" s="132"/>
      <c r="AD1" s="156" t="s">
        <v>107</v>
      </c>
      <c r="AE1" s="157"/>
      <c r="AF1" s="134" t="s">
        <v>4</v>
      </c>
      <c r="AG1" s="131"/>
      <c r="AH1" s="132"/>
      <c r="AM1" t="s">
        <v>40</v>
      </c>
    </row>
    <row r="2" spans="1:39" x14ac:dyDescent="0.4">
      <c r="H2" s="154"/>
      <c r="I2" s="155"/>
      <c r="J2" s="51" t="s">
        <v>22</v>
      </c>
      <c r="K2" s="42"/>
      <c r="L2" s="42"/>
      <c r="M2" s="42"/>
      <c r="N2" s="42"/>
      <c r="O2" s="43"/>
      <c r="P2" s="51" t="s">
        <v>100</v>
      </c>
      <c r="Q2" s="42"/>
      <c r="R2" s="42"/>
      <c r="S2" s="42"/>
      <c r="T2" s="42"/>
      <c r="U2" s="42"/>
      <c r="V2" s="163" t="s">
        <v>99</v>
      </c>
      <c r="W2" s="164"/>
      <c r="X2" s="165"/>
      <c r="Y2" s="163" t="s">
        <v>100</v>
      </c>
      <c r="Z2" s="164"/>
      <c r="AA2" s="165"/>
      <c r="AB2" s="1"/>
      <c r="AC2" s="8"/>
      <c r="AD2" s="158"/>
      <c r="AE2" s="159"/>
      <c r="AF2" s="160"/>
      <c r="AG2" s="161"/>
      <c r="AH2" s="162"/>
      <c r="AM2" s="19" t="s">
        <v>38</v>
      </c>
    </row>
    <row r="3" spans="1:39" ht="72.599999999999994" customHeight="1" x14ac:dyDescent="0.4">
      <c r="A3" s="46" t="s">
        <v>108</v>
      </c>
      <c r="B3" s="46" t="s">
        <v>0</v>
      </c>
      <c r="C3" s="46" t="s">
        <v>13</v>
      </c>
      <c r="D3" s="52" t="s">
        <v>109</v>
      </c>
      <c r="E3" s="52" t="s">
        <v>110</v>
      </c>
      <c r="F3" s="52" t="s">
        <v>21</v>
      </c>
      <c r="G3" s="52" t="s">
        <v>111</v>
      </c>
      <c r="H3" s="52" t="s">
        <v>112</v>
      </c>
      <c r="I3" s="46" t="s">
        <v>113</v>
      </c>
      <c r="J3" s="52" t="s">
        <v>114</v>
      </c>
      <c r="K3" s="166" t="s">
        <v>115</v>
      </c>
      <c r="L3" s="165"/>
      <c r="M3" s="53" t="s">
        <v>102</v>
      </c>
      <c r="N3" s="53" t="s">
        <v>103</v>
      </c>
      <c r="O3" s="53" t="s">
        <v>116</v>
      </c>
      <c r="P3" s="52" t="s">
        <v>114</v>
      </c>
      <c r="Q3" s="166" t="s">
        <v>115</v>
      </c>
      <c r="R3" s="165"/>
      <c r="S3" s="61" t="s">
        <v>102</v>
      </c>
      <c r="T3" s="61" t="s">
        <v>103</v>
      </c>
      <c r="U3" s="52" t="s">
        <v>116</v>
      </c>
      <c r="V3" s="52" t="s">
        <v>117</v>
      </c>
      <c r="W3" s="52" t="s">
        <v>82</v>
      </c>
      <c r="X3" s="52" t="s">
        <v>83</v>
      </c>
      <c r="Y3" s="52" t="s">
        <v>101</v>
      </c>
      <c r="Z3" s="52" t="s">
        <v>82</v>
      </c>
      <c r="AA3" s="52" t="s">
        <v>83</v>
      </c>
      <c r="AB3" s="52" t="s">
        <v>118</v>
      </c>
      <c r="AC3" s="46" t="s">
        <v>113</v>
      </c>
      <c r="AD3" s="52" t="s">
        <v>104</v>
      </c>
      <c r="AE3" s="46" t="s">
        <v>113</v>
      </c>
      <c r="AF3" s="46" t="s">
        <v>119</v>
      </c>
      <c r="AG3" s="46" t="s">
        <v>120</v>
      </c>
      <c r="AH3" s="46" t="s">
        <v>121</v>
      </c>
      <c r="AI3" s="46" t="s">
        <v>122</v>
      </c>
      <c r="AJ3" s="46" t="s">
        <v>6</v>
      </c>
    </row>
    <row r="4" spans="1:39" x14ac:dyDescent="0.4">
      <c r="A4" s="54"/>
      <c r="B4" s="44" t="str">
        <f>参加費用計算明細書!H5</f>
        <v>Rd03_羽州ラリー</v>
      </c>
      <c r="C4" s="44">
        <f>参加費用計算明細書!G7</f>
        <v>0</v>
      </c>
      <c r="D4" s="44">
        <f>参加費用計算明細書!H9</f>
        <v>0</v>
      </c>
      <c r="E4" s="44">
        <f>参加費用計算明細書!Y9</f>
        <v>0</v>
      </c>
      <c r="F4" s="45" t="str">
        <f>参加費用計算明細書!Z13&amp;"/"&amp;参加費用計算明細書!AD13</f>
        <v>/</v>
      </c>
      <c r="G4" s="41">
        <f>参加費用計算明細書!Z16</f>
        <v>55000</v>
      </c>
      <c r="H4" s="32">
        <f>参加費用計算明細書!L19</f>
        <v>1</v>
      </c>
      <c r="I4" s="41">
        <f>参加費用計算明細書!Z18</f>
        <v>0</v>
      </c>
      <c r="J4" s="44" t="str">
        <f>参加費用計算明細書!Q24</f>
        <v>コルトモータースポーツクラブ岩手</v>
      </c>
      <c r="K4" s="48" t="str">
        <f>IF(参加費用計算明細書!E25="☑","Y","")</f>
        <v/>
      </c>
      <c r="L4" s="47">
        <f>参加費用計算明細書!R25</f>
        <v>0</v>
      </c>
      <c r="M4" s="45" t="str">
        <f>IF(参加費用計算明細書!E26="☑","Y","")</f>
        <v/>
      </c>
      <c r="N4" s="45" t="str">
        <f>IF(参加費用計算明細書!S26="☑","Y","")</f>
        <v/>
      </c>
      <c r="O4" s="45" t="str">
        <f>IF(参加費用計算明細書!E27="☑","Y","")</f>
        <v/>
      </c>
      <c r="P4" s="44" t="str">
        <f>参加費用計算明細書!Q29</f>
        <v>コルトモータースポーツクラブ岩手</v>
      </c>
      <c r="Q4" s="48" t="str">
        <f>IF(参加費用計算明細書!E30="☑","Y","")</f>
        <v/>
      </c>
      <c r="R4" s="47">
        <f>参加費用計算明細書!R30</f>
        <v>0</v>
      </c>
      <c r="S4" s="45" t="str">
        <f>IF(参加費用計算明細書!E31="☑","Y","")</f>
        <v/>
      </c>
      <c r="T4" s="45" t="str">
        <f>IF(参加費用計算明細書!S31="☑","Y","")</f>
        <v/>
      </c>
      <c r="U4" s="45" t="str">
        <f>IF(参加費用計算明細書!E32="☑","Y","")</f>
        <v/>
      </c>
      <c r="V4" s="45" t="str">
        <f>IF(参加費用計算明細書!I35="☑","Y","")</f>
        <v/>
      </c>
      <c r="W4" s="45" t="str">
        <f>IF(参加費用計算明細書!M35="☑","Y","")</f>
        <v/>
      </c>
      <c r="X4" s="45" t="str">
        <f>IF(参加費用計算明細書!Q35="☑","Y","")</f>
        <v/>
      </c>
      <c r="Y4" s="45" t="str">
        <f>IF(参加費用計算明細書!I36="☑","Y","")</f>
        <v/>
      </c>
      <c r="Z4" s="45" t="str">
        <f>IF(参加費用計算明細書!M36="☑","Y","")</f>
        <v/>
      </c>
      <c r="AA4" s="45" t="str">
        <f>IF(参加費用計算明細書!Q36="☑","Y","")</f>
        <v/>
      </c>
      <c r="AB4" s="32">
        <f>参加費用計算明細書!T37</f>
        <v>0</v>
      </c>
      <c r="AC4" s="41">
        <f>参加費用計算明細書!Z37</f>
        <v>0</v>
      </c>
      <c r="AD4" s="45" t="str">
        <f>IF(参加費用計算明細書!K40="☑","Y","")</f>
        <v/>
      </c>
      <c r="AE4" s="41">
        <f>参加費用計算明細書!Z40</f>
        <v>0</v>
      </c>
      <c r="AF4" s="45" t="str">
        <f>IF(参加費用計算明細書!F43="☑","Y","")</f>
        <v/>
      </c>
      <c r="AG4" s="45" t="str">
        <f>IF(参加費用計算明細書!F44="☑","Y","")</f>
        <v>Y</v>
      </c>
      <c r="AH4" s="44">
        <f>参加費用計算明細書!L44</f>
        <v>0</v>
      </c>
      <c r="AI4" s="41">
        <f>参加費用計算明細書!Z44</f>
        <v>55000</v>
      </c>
      <c r="AJ4" s="44">
        <f>参加費用計算明細書!F46</f>
        <v>0</v>
      </c>
    </row>
    <row r="6" spans="1:39" ht="19.5" thickBot="1" x14ac:dyDescent="0.45"/>
    <row r="7" spans="1:39" x14ac:dyDescent="0.4">
      <c r="A7" s="32"/>
      <c r="B7" s="33" t="s">
        <v>89</v>
      </c>
      <c r="C7" s="33" t="s">
        <v>90</v>
      </c>
      <c r="E7" s="55" t="s">
        <v>92</v>
      </c>
      <c r="F7" s="56"/>
      <c r="G7" s="56"/>
      <c r="H7" s="56"/>
      <c r="I7" s="57"/>
      <c r="J7" s="60" t="s">
        <v>91</v>
      </c>
      <c r="K7" s="56"/>
      <c r="L7" s="56"/>
      <c r="M7" s="56"/>
      <c r="N7" s="56"/>
      <c r="O7" s="57"/>
    </row>
    <row r="8" spans="1:39" x14ac:dyDescent="0.4">
      <c r="A8" s="28" t="s">
        <v>71</v>
      </c>
      <c r="B8" s="29">
        <v>45000</v>
      </c>
      <c r="C8" s="29">
        <v>1</v>
      </c>
      <c r="E8" s="58" t="s">
        <v>41</v>
      </c>
      <c r="I8" s="2"/>
      <c r="J8" s="58"/>
      <c r="O8" s="2"/>
    </row>
    <row r="9" spans="1:39" x14ac:dyDescent="0.4">
      <c r="A9" s="28" t="s">
        <v>72</v>
      </c>
      <c r="B9" s="29">
        <v>5000</v>
      </c>
      <c r="C9" s="29">
        <v>1</v>
      </c>
      <c r="E9" s="58" t="s">
        <v>42</v>
      </c>
      <c r="I9" s="2"/>
      <c r="J9" s="58" t="s">
        <v>127</v>
      </c>
      <c r="O9" s="2"/>
    </row>
    <row r="10" spans="1:39" x14ac:dyDescent="0.4">
      <c r="A10" s="28" t="s">
        <v>73</v>
      </c>
      <c r="B10" s="29">
        <v>1000</v>
      </c>
      <c r="C10" s="29">
        <v>2</v>
      </c>
      <c r="E10" s="58" t="s">
        <v>123</v>
      </c>
      <c r="I10" s="2"/>
      <c r="J10" s="58"/>
      <c r="O10" s="2"/>
    </row>
    <row r="11" spans="1:39" x14ac:dyDescent="0.4">
      <c r="A11" s="30" t="s">
        <v>74</v>
      </c>
      <c r="B11" s="31">
        <v>5000</v>
      </c>
      <c r="C11" s="31">
        <v>1</v>
      </c>
      <c r="E11" s="58" t="s">
        <v>43</v>
      </c>
      <c r="I11" s="2"/>
      <c r="J11" s="58" t="s">
        <v>128</v>
      </c>
      <c r="O11" s="2"/>
    </row>
    <row r="12" spans="1:39" x14ac:dyDescent="0.4">
      <c r="E12" s="58" t="s">
        <v>44</v>
      </c>
      <c r="I12" s="2"/>
      <c r="J12" s="58" t="s">
        <v>130</v>
      </c>
      <c r="O12" s="2"/>
    </row>
    <row r="13" spans="1:39" x14ac:dyDescent="0.4">
      <c r="B13" t="s">
        <v>124</v>
      </c>
      <c r="C13" t="s">
        <v>125</v>
      </c>
      <c r="E13" s="58" t="s">
        <v>45</v>
      </c>
      <c r="I13" s="2"/>
      <c r="J13" s="58" t="s">
        <v>129</v>
      </c>
      <c r="O13" s="2"/>
    </row>
    <row r="14" spans="1:39" x14ac:dyDescent="0.4">
      <c r="B14" s="20">
        <v>25000</v>
      </c>
      <c r="C14" s="20">
        <v>0</v>
      </c>
      <c r="E14" s="58" t="s">
        <v>46</v>
      </c>
      <c r="I14" s="2"/>
      <c r="J14" s="58"/>
      <c r="O14" s="2"/>
    </row>
    <row r="15" spans="1:39" ht="19.5" thickBot="1" x14ac:dyDescent="0.45">
      <c r="B15" s="20">
        <v>26000</v>
      </c>
      <c r="C15" s="20">
        <v>1000</v>
      </c>
      <c r="E15" s="58" t="s">
        <v>47</v>
      </c>
      <c r="I15" s="2"/>
      <c r="J15" s="59"/>
      <c r="K15" s="3"/>
      <c r="L15" s="3"/>
      <c r="M15" s="3"/>
      <c r="N15" s="3"/>
      <c r="O15" s="4"/>
    </row>
    <row r="16" spans="1:39" x14ac:dyDescent="0.4">
      <c r="B16" s="20">
        <v>27000</v>
      </c>
      <c r="C16" s="20">
        <v>2000</v>
      </c>
      <c r="E16" s="58" t="s">
        <v>48</v>
      </c>
      <c r="I16" s="2"/>
    </row>
    <row r="17" spans="2:9" x14ac:dyDescent="0.4">
      <c r="B17" s="20">
        <v>28000</v>
      </c>
      <c r="C17" s="20">
        <v>3000</v>
      </c>
      <c r="E17" s="58" t="s">
        <v>49</v>
      </c>
      <c r="I17" s="2"/>
    </row>
    <row r="18" spans="2:9" x14ac:dyDescent="0.4">
      <c r="B18" s="20">
        <v>29000</v>
      </c>
      <c r="C18" s="20">
        <v>4000</v>
      </c>
      <c r="E18" s="58" t="s">
        <v>50</v>
      </c>
      <c r="I18" s="2"/>
    </row>
    <row r="19" spans="2:9" x14ac:dyDescent="0.4">
      <c r="B19" s="20">
        <v>30000</v>
      </c>
      <c r="C19" s="20">
        <v>5000</v>
      </c>
      <c r="E19" s="58" t="s">
        <v>51</v>
      </c>
      <c r="I19" s="2"/>
    </row>
    <row r="20" spans="2:9" x14ac:dyDescent="0.4">
      <c r="B20" s="20">
        <v>31000</v>
      </c>
      <c r="C20" s="20">
        <v>6000</v>
      </c>
      <c r="E20" s="58" t="s">
        <v>52</v>
      </c>
      <c r="I20" s="2"/>
    </row>
    <row r="21" spans="2:9" x14ac:dyDescent="0.4">
      <c r="B21" s="20">
        <v>32000</v>
      </c>
      <c r="C21" s="20">
        <v>7000</v>
      </c>
      <c r="E21" s="58" t="s">
        <v>53</v>
      </c>
      <c r="I21" s="2"/>
    </row>
    <row r="22" spans="2:9" x14ac:dyDescent="0.4">
      <c r="B22" s="20">
        <v>33000</v>
      </c>
      <c r="C22" s="20">
        <v>8000</v>
      </c>
      <c r="E22" s="58" t="s">
        <v>54</v>
      </c>
      <c r="I22" s="2"/>
    </row>
    <row r="23" spans="2:9" x14ac:dyDescent="0.4">
      <c r="B23" s="20">
        <v>34000</v>
      </c>
      <c r="C23" s="20">
        <v>9000</v>
      </c>
      <c r="E23" s="58" t="s">
        <v>55</v>
      </c>
      <c r="I23" s="2"/>
    </row>
    <row r="24" spans="2:9" x14ac:dyDescent="0.4">
      <c r="B24" s="20">
        <v>35000</v>
      </c>
      <c r="C24" s="20">
        <v>10000</v>
      </c>
      <c r="E24" s="58" t="s">
        <v>56</v>
      </c>
      <c r="I24" s="2"/>
    </row>
    <row r="25" spans="2:9" x14ac:dyDescent="0.4">
      <c r="B25" s="20">
        <v>36000</v>
      </c>
      <c r="C25" s="20">
        <v>11000</v>
      </c>
      <c r="E25" s="58" t="s">
        <v>57</v>
      </c>
      <c r="I25" s="2"/>
    </row>
    <row r="26" spans="2:9" x14ac:dyDescent="0.4">
      <c r="B26" s="20">
        <v>37000</v>
      </c>
      <c r="C26" s="20">
        <v>12000</v>
      </c>
      <c r="E26" s="58" t="s">
        <v>58</v>
      </c>
      <c r="I26" s="2"/>
    </row>
    <row r="27" spans="2:9" x14ac:dyDescent="0.4">
      <c r="B27" s="20">
        <v>38000</v>
      </c>
      <c r="C27" s="20">
        <v>13000</v>
      </c>
      <c r="E27" s="58" t="s">
        <v>59</v>
      </c>
      <c r="I27" s="2"/>
    </row>
    <row r="28" spans="2:9" x14ac:dyDescent="0.4">
      <c r="B28" s="20">
        <v>39000</v>
      </c>
      <c r="C28" s="20">
        <v>14000</v>
      </c>
      <c r="E28" s="58" t="s">
        <v>60</v>
      </c>
      <c r="I28" s="2"/>
    </row>
    <row r="29" spans="2:9" x14ac:dyDescent="0.4">
      <c r="B29" s="20">
        <v>40000</v>
      </c>
      <c r="C29" s="20">
        <v>15000</v>
      </c>
      <c r="E29" s="58" t="s">
        <v>61</v>
      </c>
      <c r="I29" s="2"/>
    </row>
    <row r="30" spans="2:9" x14ac:dyDescent="0.4">
      <c r="B30" s="20">
        <v>41000</v>
      </c>
      <c r="C30" s="20">
        <v>16000</v>
      </c>
      <c r="E30" s="58" t="s">
        <v>62</v>
      </c>
      <c r="I30" s="2"/>
    </row>
    <row r="31" spans="2:9" x14ac:dyDescent="0.4">
      <c r="B31" s="20">
        <v>42000</v>
      </c>
      <c r="C31" s="20">
        <v>17000</v>
      </c>
      <c r="E31" s="58" t="s">
        <v>63</v>
      </c>
      <c r="I31" s="2"/>
    </row>
    <row r="32" spans="2:9" x14ac:dyDescent="0.4">
      <c r="B32" s="20">
        <v>43000</v>
      </c>
      <c r="C32" s="20">
        <v>18000</v>
      </c>
      <c r="E32" s="58" t="s">
        <v>64</v>
      </c>
      <c r="I32" s="2"/>
    </row>
    <row r="33" spans="2:9" x14ac:dyDescent="0.4">
      <c r="B33" s="20">
        <v>44000</v>
      </c>
      <c r="C33" s="20">
        <v>19000</v>
      </c>
      <c r="E33" s="58" t="s">
        <v>65</v>
      </c>
      <c r="I33" s="2"/>
    </row>
    <row r="34" spans="2:9" x14ac:dyDescent="0.4">
      <c r="B34" s="20">
        <v>45000</v>
      </c>
      <c r="C34" s="20">
        <v>20000</v>
      </c>
      <c r="E34" s="58" t="s">
        <v>66</v>
      </c>
      <c r="I34" s="2"/>
    </row>
    <row r="35" spans="2:9" x14ac:dyDescent="0.4">
      <c r="B35" s="20">
        <v>46000</v>
      </c>
      <c r="E35" s="58" t="s">
        <v>67</v>
      </c>
      <c r="I35" s="2"/>
    </row>
    <row r="36" spans="2:9" x14ac:dyDescent="0.4">
      <c r="B36" s="20">
        <v>47000</v>
      </c>
      <c r="E36" s="58" t="s">
        <v>68</v>
      </c>
      <c r="I36" s="2"/>
    </row>
    <row r="37" spans="2:9" x14ac:dyDescent="0.4">
      <c r="B37" s="20">
        <v>48000</v>
      </c>
      <c r="E37" s="58" t="s">
        <v>69</v>
      </c>
      <c r="I37" s="2"/>
    </row>
    <row r="38" spans="2:9" x14ac:dyDescent="0.4">
      <c r="B38" s="20">
        <v>49000</v>
      </c>
      <c r="E38" s="58" t="s">
        <v>70</v>
      </c>
      <c r="I38" s="2"/>
    </row>
    <row r="39" spans="2:9" x14ac:dyDescent="0.4">
      <c r="B39" s="20">
        <v>50000</v>
      </c>
      <c r="E39" s="58" t="s">
        <v>94</v>
      </c>
      <c r="I39" s="2"/>
    </row>
    <row r="40" spans="2:9" ht="19.5" thickBot="1" x14ac:dyDescent="0.45">
      <c r="B40" s="20">
        <v>51000</v>
      </c>
      <c r="E40" s="59" t="s">
        <v>94</v>
      </c>
      <c r="F40" s="3"/>
      <c r="G40" s="3"/>
      <c r="H40" s="3"/>
      <c r="I40" s="4"/>
    </row>
    <row r="41" spans="2:9" x14ac:dyDescent="0.4">
      <c r="B41" s="20">
        <v>52000</v>
      </c>
    </row>
    <row r="42" spans="2:9" x14ac:dyDescent="0.4">
      <c r="B42" s="20">
        <v>53000</v>
      </c>
    </row>
    <row r="43" spans="2:9" x14ac:dyDescent="0.4">
      <c r="B43" s="20">
        <v>54000</v>
      </c>
    </row>
    <row r="44" spans="2:9" x14ac:dyDescent="0.4">
      <c r="B44" s="20">
        <v>55000</v>
      </c>
    </row>
    <row r="45" spans="2:9" x14ac:dyDescent="0.4">
      <c r="B45" s="20">
        <v>56000</v>
      </c>
    </row>
    <row r="46" spans="2:9" x14ac:dyDescent="0.4">
      <c r="B46" s="20">
        <v>57000</v>
      </c>
    </row>
    <row r="47" spans="2:9" x14ac:dyDescent="0.4">
      <c r="B47" s="20">
        <v>58000</v>
      </c>
    </row>
    <row r="48" spans="2:9" x14ac:dyDescent="0.4">
      <c r="B48" s="20">
        <v>59000</v>
      </c>
    </row>
    <row r="49" spans="2:2" x14ac:dyDescent="0.4">
      <c r="B49" s="20">
        <v>60000</v>
      </c>
    </row>
    <row r="50" spans="2:2" x14ac:dyDescent="0.4">
      <c r="B50" s="20">
        <v>61000</v>
      </c>
    </row>
    <row r="51" spans="2:2" x14ac:dyDescent="0.4">
      <c r="B51" s="20">
        <v>62000</v>
      </c>
    </row>
    <row r="52" spans="2:2" x14ac:dyDescent="0.4">
      <c r="B52" s="20">
        <v>63000</v>
      </c>
    </row>
    <row r="53" spans="2:2" x14ac:dyDescent="0.4">
      <c r="B53" s="20">
        <v>64000</v>
      </c>
    </row>
    <row r="54" spans="2:2" x14ac:dyDescent="0.4">
      <c r="B54" s="20">
        <v>65000</v>
      </c>
    </row>
    <row r="55" spans="2:2" x14ac:dyDescent="0.4">
      <c r="B55" s="20">
        <v>66000</v>
      </c>
    </row>
    <row r="56" spans="2:2" x14ac:dyDescent="0.4">
      <c r="B56" s="20">
        <v>67000</v>
      </c>
    </row>
    <row r="57" spans="2:2" x14ac:dyDescent="0.4">
      <c r="B57" s="20">
        <v>68000</v>
      </c>
    </row>
    <row r="58" spans="2:2" x14ac:dyDescent="0.4">
      <c r="B58" s="20">
        <v>69000</v>
      </c>
    </row>
    <row r="59" spans="2:2" x14ac:dyDescent="0.4">
      <c r="B59" s="20">
        <v>70000</v>
      </c>
    </row>
    <row r="60" spans="2:2" x14ac:dyDescent="0.4">
      <c r="B60" s="20">
        <v>71000</v>
      </c>
    </row>
    <row r="61" spans="2:2" x14ac:dyDescent="0.4">
      <c r="B61" s="20">
        <v>72000</v>
      </c>
    </row>
    <row r="62" spans="2:2" x14ac:dyDescent="0.4">
      <c r="B62" s="20">
        <v>73000</v>
      </c>
    </row>
    <row r="63" spans="2:2" x14ac:dyDescent="0.4">
      <c r="B63" s="20">
        <v>74000</v>
      </c>
    </row>
    <row r="64" spans="2:2" x14ac:dyDescent="0.4">
      <c r="B64" s="20">
        <v>75000</v>
      </c>
    </row>
    <row r="65" spans="2:2" x14ac:dyDescent="0.4">
      <c r="B65" s="20">
        <v>76000</v>
      </c>
    </row>
    <row r="66" spans="2:2" x14ac:dyDescent="0.4">
      <c r="B66" s="20">
        <v>77000</v>
      </c>
    </row>
    <row r="67" spans="2:2" x14ac:dyDescent="0.4">
      <c r="B67" s="20">
        <v>78000</v>
      </c>
    </row>
    <row r="68" spans="2:2" x14ac:dyDescent="0.4">
      <c r="B68" s="20">
        <v>79000</v>
      </c>
    </row>
    <row r="69" spans="2:2" x14ac:dyDescent="0.4">
      <c r="B69" s="20">
        <v>80000</v>
      </c>
    </row>
    <row r="70" spans="2:2" x14ac:dyDescent="0.4">
      <c r="B70" s="20">
        <v>81000</v>
      </c>
    </row>
    <row r="71" spans="2:2" x14ac:dyDescent="0.4">
      <c r="B71" s="20">
        <v>82000</v>
      </c>
    </row>
    <row r="72" spans="2:2" x14ac:dyDescent="0.4">
      <c r="B72" s="20">
        <v>83000</v>
      </c>
    </row>
    <row r="73" spans="2:2" x14ac:dyDescent="0.4">
      <c r="B73" s="20">
        <v>84000</v>
      </c>
    </row>
    <row r="74" spans="2:2" x14ac:dyDescent="0.4">
      <c r="B74" s="20">
        <v>85000</v>
      </c>
    </row>
    <row r="75" spans="2:2" x14ac:dyDescent="0.4">
      <c r="B75" s="20">
        <v>86000</v>
      </c>
    </row>
    <row r="76" spans="2:2" x14ac:dyDescent="0.4">
      <c r="B76" s="20">
        <v>87000</v>
      </c>
    </row>
    <row r="77" spans="2:2" x14ac:dyDescent="0.4">
      <c r="B77" s="20">
        <v>88000</v>
      </c>
    </row>
    <row r="78" spans="2:2" x14ac:dyDescent="0.4">
      <c r="B78" s="20">
        <v>89000</v>
      </c>
    </row>
    <row r="79" spans="2:2" x14ac:dyDescent="0.4">
      <c r="B79" s="20">
        <v>90000</v>
      </c>
    </row>
    <row r="80" spans="2:2" x14ac:dyDescent="0.4">
      <c r="B80" s="20">
        <v>91000</v>
      </c>
    </row>
    <row r="81" spans="2:2" x14ac:dyDescent="0.4">
      <c r="B81" s="20">
        <v>92000</v>
      </c>
    </row>
    <row r="82" spans="2:2" x14ac:dyDescent="0.4">
      <c r="B82" s="20">
        <v>93000</v>
      </c>
    </row>
    <row r="83" spans="2:2" x14ac:dyDescent="0.4">
      <c r="B83" s="20">
        <v>94000</v>
      </c>
    </row>
    <row r="84" spans="2:2" x14ac:dyDescent="0.4">
      <c r="B84" s="20">
        <v>95000</v>
      </c>
    </row>
    <row r="85" spans="2:2" x14ac:dyDescent="0.4">
      <c r="B85" s="20">
        <v>96000</v>
      </c>
    </row>
    <row r="86" spans="2:2" x14ac:dyDescent="0.4">
      <c r="B86" s="20">
        <v>97000</v>
      </c>
    </row>
    <row r="87" spans="2:2" x14ac:dyDescent="0.4">
      <c r="B87" s="20">
        <v>98000</v>
      </c>
    </row>
    <row r="88" spans="2:2" x14ac:dyDescent="0.4">
      <c r="B88" s="20">
        <v>99000</v>
      </c>
    </row>
    <row r="89" spans="2:2" x14ac:dyDescent="0.4">
      <c r="B89" s="20">
        <v>100000</v>
      </c>
    </row>
    <row r="90" spans="2:2" x14ac:dyDescent="0.4">
      <c r="B90" s="20">
        <v>0</v>
      </c>
    </row>
  </sheetData>
  <mergeCells count="8">
    <mergeCell ref="K3:L3"/>
    <mergeCell ref="Q3:R3"/>
    <mergeCell ref="H1:I2"/>
    <mergeCell ref="V1:AC1"/>
    <mergeCell ref="AD1:AE2"/>
    <mergeCell ref="AF1:AH2"/>
    <mergeCell ref="V2:X2"/>
    <mergeCell ref="Y2:AA2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参加費用計算明細書</vt:lpstr>
      <vt:lpstr>事務局使用欄</vt:lpstr>
      <vt:lpstr>JMRC東北</vt:lpstr>
      <vt:lpstr>参加費用計算明細書!Print_Area</vt:lpstr>
      <vt:lpstr>対象競技会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寿幸 濱道</cp:lastModifiedBy>
  <cp:lastPrinted>2022-05-30T04:26:05Z</cp:lastPrinted>
  <dcterms:created xsi:type="dcterms:W3CDTF">2022-05-21T15:07:20Z</dcterms:created>
  <dcterms:modified xsi:type="dcterms:W3CDTF">2024-08-05T09:51:17Z</dcterms:modified>
</cp:coreProperties>
</file>